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ttps://d.docs.live.net/a76b78698ac40a99/IEEE/802/Meetings/20_11/"/>
    </mc:Choice>
  </mc:AlternateContent>
  <xr:revisionPtr revIDLastSave="16" documentId="8_{A42CFF7F-7FC7-4BFC-8ABB-8226354649C1}" xr6:coauthVersionLast="45" xr6:coauthVersionMax="45" xr10:uidLastSave="{4394DB3E-E54C-41CD-ABB2-3900A68D16D3}"/>
  <bookViews>
    <workbookView xWindow="93810" yWindow="1155" windowWidth="13905" windowHeight="25950" xr2:uid="{00000000-000D-0000-FFFF-FFFF00000000}"/>
  </bookViews>
  <sheets>
    <sheet name="EC_Closing_Agenda" sheetId="1" r:id="rId1"/>
  </sheets>
  <definedNames>
    <definedName name="_xlnm.Print_Area" localSheetId="0">EC_Closing_Agenda!$A$1:$F$108</definedName>
    <definedName name="Print_Area_MI">EC_Closing_Agenda!$A$1:$E$24</definedName>
    <definedName name="PRINT_AREA_MI_1">EC_Closing_Agenda!$A$1:$E$24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4" i="1" l="1"/>
  <c r="F8" i="1" l="1"/>
  <c r="F9" i="1" s="1"/>
  <c r="A25" i="1"/>
  <c r="A26" i="1" s="1"/>
  <c r="A50" i="1"/>
  <c r="A51" i="1" s="1"/>
  <c r="A52" i="1" s="1"/>
  <c r="A85" i="1"/>
  <c r="A86" i="1" s="1"/>
  <c r="A87" i="1" s="1"/>
  <c r="A61" i="1"/>
  <c r="A62" i="1" s="1"/>
  <c r="A63" i="1" s="1"/>
  <c r="A64" i="1" s="1"/>
  <c r="A65" i="1" s="1"/>
  <c r="A66" i="1" s="1"/>
  <c r="A67" i="1" s="1"/>
  <c r="A68" i="1" s="1"/>
  <c r="A69" i="1" s="1"/>
  <c r="A70" i="1" s="1"/>
  <c r="A71" i="1" s="1"/>
  <c r="A72" i="1" s="1"/>
  <c r="A73" i="1" s="1"/>
  <c r="A15" i="1"/>
  <c r="A16" i="1" s="1"/>
  <c r="A17" i="1" s="1"/>
  <c r="A13" i="1"/>
  <c r="A9" i="1"/>
  <c r="A10" i="1" s="1"/>
  <c r="A11" i="1" s="1"/>
  <c r="A8" i="1"/>
  <c r="A27" i="1" l="1"/>
  <c r="A28" i="1" s="1"/>
  <c r="A29" i="1" s="1"/>
  <c r="A19" i="1"/>
  <c r="A20" i="1" s="1"/>
  <c r="A21" i="1" s="1"/>
  <c r="A22" i="1" s="1"/>
  <c r="A18" i="1"/>
  <c r="A54" i="1"/>
  <c r="A55" i="1" s="1"/>
  <c r="A57" i="1" s="1"/>
  <c r="A58" i="1" s="1"/>
  <c r="A53" i="1"/>
  <c r="F10" i="1"/>
  <c r="A74" i="1"/>
  <c r="A30" i="1"/>
  <c r="A93" i="1"/>
  <c r="A99" i="1" s="1"/>
  <c r="A88" i="1"/>
  <c r="A89" i="1" s="1"/>
  <c r="A90" i="1" s="1"/>
  <c r="A91" i="1" s="1"/>
  <c r="A92" i="1" s="1"/>
  <c r="F12" i="1" l="1"/>
  <c r="F13" i="1" s="1"/>
  <c r="F14" i="1" s="1"/>
  <c r="F15" i="1" s="1"/>
  <c r="F16" i="1" s="1"/>
  <c r="F17" i="1" s="1"/>
  <c r="F18" i="1" s="1"/>
  <c r="F19" i="1" s="1"/>
  <c r="F20" i="1" s="1"/>
  <c r="F21" i="1" s="1"/>
  <c r="F22" i="1" s="1"/>
  <c r="F23" i="1" s="1"/>
  <c r="F11" i="1"/>
  <c r="A33" i="1"/>
  <c r="A41" i="1" s="1"/>
  <c r="A42" i="1" s="1"/>
  <c r="A43" i="1" s="1"/>
  <c r="A44" i="1" s="1"/>
  <c r="A45" i="1" s="1"/>
  <c r="A46" i="1" s="1"/>
  <c r="A31" i="1"/>
  <c r="A32" i="1" s="1"/>
  <c r="A78" i="1"/>
  <c r="A79" i="1" s="1"/>
  <c r="A80" i="1" s="1"/>
  <c r="A81" i="1" s="1"/>
  <c r="A75" i="1"/>
  <c r="A76" i="1" s="1"/>
  <c r="A77" i="1" s="1"/>
  <c r="A56" i="1"/>
  <c r="A100" i="1"/>
  <c r="A101" i="1" s="1"/>
  <c r="A102" i="1" s="1"/>
  <c r="A94" i="1"/>
  <c r="A95" i="1" s="1"/>
  <c r="A47" i="1" l="1"/>
  <c r="A34" i="1"/>
  <c r="A35" i="1" s="1"/>
  <c r="A36" i="1" s="1"/>
  <c r="A37" i="1" s="1"/>
  <c r="A38" i="1" s="1"/>
  <c r="A39" i="1" s="1"/>
  <c r="A40" i="1" s="1"/>
  <c r="A96" i="1"/>
  <c r="A97" i="1" s="1"/>
  <c r="A98" i="1" s="1"/>
  <c r="F24" i="1"/>
  <c r="F25" i="1" s="1"/>
  <c r="F26" i="1" l="1"/>
  <c r="F27" i="1" s="1"/>
  <c r="F28" i="1" s="1"/>
  <c r="F29" i="1" s="1"/>
  <c r="F30" i="1" s="1"/>
  <c r="F31" i="1" l="1"/>
  <c r="F32" i="1" s="1"/>
  <c r="F33" i="1" s="1"/>
  <c r="F34" i="1" l="1"/>
  <c r="F35" i="1" s="1"/>
  <c r="F36" i="1" s="1"/>
  <c r="F37" i="1" s="1"/>
  <c r="F38" i="1" s="1"/>
  <c r="F39" i="1" s="1"/>
  <c r="F40" i="1" l="1"/>
  <c r="F41" i="1" s="1"/>
  <c r="F42" i="1" s="1"/>
  <c r="F43" i="1" s="1"/>
  <c r="F44" i="1" l="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l="1"/>
  <c r="F81" i="1" s="1"/>
  <c r="F82" i="1" s="1"/>
  <c r="F83" i="1" s="1"/>
  <c r="F84" i="1" l="1"/>
  <c r="F85" i="1" s="1"/>
  <c r="F86" i="1" s="1"/>
  <c r="F87" i="1" s="1"/>
  <c r="F88" i="1" s="1"/>
  <c r="F89" i="1" s="1"/>
  <c r="F90" i="1" s="1"/>
  <c r="F91" i="1" s="1"/>
  <c r="F92" i="1" s="1"/>
  <c r="F93" i="1" s="1"/>
  <c r="F94" i="1" s="1"/>
  <c r="F95" i="1" s="1"/>
  <c r="F96" i="1" s="1"/>
  <c r="F97" i="1" s="1"/>
  <c r="F98" i="1" s="1"/>
  <c r="F99" i="1" s="1"/>
  <c r="F100" i="1" s="1"/>
  <c r="F101" i="1" s="1"/>
  <c r="F102" i="1" s="1"/>
  <c r="F103" i="1" s="1"/>
</calcChain>
</file>

<file path=xl/sharedStrings.xml><?xml version="1.0" encoding="utf-8"?>
<sst xmlns="http://schemas.openxmlformats.org/spreadsheetml/2006/main" count="243" uniqueCount="107">
  <si>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</si>
  <si>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</si>
  <si>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</si>
  <si>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</si>
  <si>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</si>
  <si>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</si>
  <si>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</si>
  <si>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</si>
  <si>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</si>
  <si>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</si>
  <si>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</si>
  <si>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</si>
  <si>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</si>
  <si>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</si>
  <si>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</si>
  <si>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</si>
  <si>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</si>
  <si>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</si>
  <si>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</si>
  <si>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</si>
  <si>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</si>
  <si>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</si>
  <si>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</si>
  <si>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</si>
  <si>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</si>
  <si>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</si>
  <si>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</si>
  <si>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</si>
  <si>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</si>
  <si>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</si>
  <si>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</si>
  <si>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</si>
  <si>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</si>
  <si>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IEEE 802 / SA Task Force Report</t>
  </si>
  <si>
    <t>Standing Committee Reports</t>
  </si>
  <si>
    <t>Officers Reports</t>
  </si>
  <si>
    <t>IEEE SA Staff Reports</t>
  </si>
  <si>
    <t xml:space="preserve">1st Vice Chair Report </t>
  </si>
  <si>
    <t>Treasurer's Report</t>
  </si>
  <si>
    <t>ME</t>
  </si>
  <si>
    <t>Parsons</t>
  </si>
  <si>
    <t>802 / ITU SC Report</t>
  </si>
  <si>
    <t>802 / IETF SC Report</t>
  </si>
  <si>
    <t>Godfrey</t>
  </si>
  <si>
    <t>LMSC Liaisons and External Communications</t>
  </si>
  <si>
    <t>Break</t>
  </si>
  <si>
    <t xml:space="preserve">802 / JTC1 SC Report </t>
  </si>
  <si>
    <t>Stanley</t>
  </si>
  <si>
    <t>Holcomb</t>
  </si>
  <si>
    <t>Executive Committee Study Groups, Working Groups, TAGs, Industry Connections</t>
  </si>
  <si>
    <t>Zimmerman</t>
  </si>
  <si>
    <t>Action Item Review</t>
  </si>
  <si>
    <t>AGENDA  -  IEEE 802 LMSC EXECUTIVE COMMITTEE MEETING
IEEE 802 LMSC 124th Plenary Session</t>
  </si>
  <si>
    <t>Friday 1:00PM-5:00PM 
13 Nov 2020</t>
  </si>
  <si>
    <t>Kinney</t>
  </si>
  <si>
    <t>Rules Update</t>
  </si>
  <si>
    <t>DT</t>
  </si>
  <si>
    <t>Review status current 802 EC Action Item List</t>
  </si>
  <si>
    <t>MI*</t>
  </si>
  <si>
    <t xml:space="preserve">Call for Tutorials for Mar 2021 Plenary </t>
  </si>
  <si>
    <t xml:space="preserve">Announcement of 802 EC Interim Telecon (Tuesday 2 Feb 2021, 1-3pm ET) </t>
  </si>
  <si>
    <t>Motion to approve Nov 2020 EC Opening Meeting Minutes
https://mentor.ieee.org/802-ec/dcn/20/ec-20-0192-00-00EC-nov-2020-opening-meeting-minutes.pdf</t>
  </si>
  <si>
    <t>802 Wireless Chairs</t>
  </si>
  <si>
    <t>Sustittute Chair's Guideline Text for Ombudsman</t>
  </si>
  <si>
    <t>802 Public Visibility</t>
  </si>
  <si>
    <t>Plenary Shedule Optimization</t>
  </si>
  <si>
    <t>ME*</t>
  </si>
  <si>
    <t>WG11 RCM SG Extension
Motion: Approve the second rechartering of the RCM [Random and Changing MAC Address] Study Group
M: Stanley     S: Rosdahl</t>
  </si>
  <si>
    <t xml:space="preserve">To NesCom - P802.15.4aa
</t>
  </si>
  <si>
    <t xml:space="preserve">To NesCom - P802.15.16t PAR Modification
</t>
  </si>
  <si>
    <t>To SA Ballot, P802.15</t>
  </si>
  <si>
    <t>Joint development agreement with IEEE-SA with SAE for P802.1DP</t>
  </si>
  <si>
    <t xml:space="preserve">To NesCom: IEEE P802.11bh
</t>
  </si>
  <si>
    <t xml:space="preserve">To NesCom: IEEE P802.11REVme PAR
Motion: Approve forwarding P802.11REVme PAR documentation in https://mentor.ieee.org/802.11/dcn/20/11-20-1682-00-0000-p802-11revme-revision-par.doc to NesCom
M: Stanley     S: Rosdahl
</t>
  </si>
  <si>
    <t xml:space="preserve">To NesCom: IEEE P802.11bi
</t>
  </si>
  <si>
    <t>To RevCom (conditional): IEEE P802.11ax</t>
  </si>
  <si>
    <t>To RevCom (conditional): IEEE P802.11ay</t>
  </si>
  <si>
    <t>To RevCom (conditional): IEEE P802.11ba</t>
  </si>
  <si>
    <t xml:space="preserve">To NesCom: IEEE P802.11REVme (48 hr)
</t>
  </si>
  <si>
    <t>IEEE Standards Board and SA Ballot Items</t>
  </si>
  <si>
    <t>To SA Ballot  (conditional): IEEE P802.3cp</t>
  </si>
  <si>
    <t>Future Venues Report</t>
  </si>
  <si>
    <t>2nd Vice Chair Report - Orientation Update</t>
  </si>
  <si>
    <t>To NesCom - IEEE P802.1BA-rev
Motion - Approve forwarding P802.1BA-Rev PAR documentation in https://www.ieee802.org/1/files/public/docs2020/BA-Rev-PAR-1120-v01.pdf to NesCom
M: Parsons    S: Marks</t>
  </si>
  <si>
    <t>To NesCom - IEEE P802.1DP
Motion - Approve forwarding P802.1DP PAR documentation in https://www.ieee802.org/1/files/public/docs2020/dp-PAR-1120-v01.pdf to NesCom
Approve CSD documentation in https://www.ieee802.org/1/files/public/docs2020/dp-CSD-1120-v01.pdf
M: Parsons    S: Marks</t>
  </si>
  <si>
    <t>To NesCom - P802.1AS/Cor1 
Motion - Approve forwarding P802.1AS-2020/Cor1 PAR documentation in https://www.ieee802.org/1/files/public/docs2020/AS-Cor1-PAR-1120-v01.pdf to NesCom
M: Parsons    S: Marks</t>
  </si>
  <si>
    <t xml:space="preserve">ME* </t>
  </si>
  <si>
    <t>To SA Ballot (conditiional) - IEEE P802.1Q-Rev
Conditionally approve sending P802.1Q-Rev D1.0 to Standards Association Ballot
M: Parsons    S: Marks</t>
  </si>
  <si>
    <t xml:space="preserve">Blog Post - YANG (802.1Qcx, 802.1X)
Motion - Approve the blog post on IEEE Std 802.1Qcx-2020 and IEEE Std 802.1X-2020 (YANG part) in http://www.ieee802.org/1/files/public/docs2020/yang-draft-blog-post-0720-v01.pdf, to be released with editorial changes as deemed necessary.
M: Parsons    S: Marks
</t>
  </si>
  <si>
    <t>Approve 802.1 communication on 802.1D withdrawal
Motion - Approve sending communication of IEEE Std 802.1D withdrawal to the following organizations, granting the IEEE 802.1 WG chair (or his delegate) editorial license.   This approval is under LMSC OM “Procedure for public statements to government bodies”
(3GPP RAN, 3GPP SA2, IEEE 1588, IEEE 1722, IEEE 1905, IEEE 1914, AVNU, IETF, CableLabs, MEF, ISO SC31, ISO TC204, UPnP/OCF, ECMA, ITU-T SG 2, 9, 11, 12, 13, 15, 16)
M: Parsons    S: Marks</t>
  </si>
  <si>
    <t>802.1 communication to ITU-T SG15, Broadband Forum &amp; MEF
Motion - Approve https://www.ieee802.org/1/files/public/docs2020/liaison-Qcx-publication-1120-v01.pdf as communication to ITU-T SG15, Broadband Forum, and MEF granting the IEEE 802.1 WG chair (or his delegate) editorial license.  This approval is under LMSC OM “Procedure for public statements to government bodies”
M: Parsons    S: Marks</t>
  </si>
  <si>
    <t>Submission of P802.1Qrev to SC6
Motion - Approve submission of the following draft to ISO/IEC JTC1/SC6 for information under the PSDO agreement, once the SA Ballot starts:  P802.1Q-Rev
M: Parsons    S: Marks</t>
  </si>
  <si>
    <t>Submission to ISO/IEC JTC1/SC6 for adoption under PSDO of 802.1Qcz &amp; 802.1CS
Motion- Approve submission of the following draft(s) to ISO/IEC JTC1/SC6 for adoption under the PSDO agreement, once approved and published:   IEEE 802.1Qcz, IEEE 802.1CS
M: Parsons    S: Marks</t>
  </si>
  <si>
    <t>802.1 communication to 3GPP SA2 - http://www.ieee802.org/1/files/public/docs2020/liaison-response-3GPP-SA2-TSN-support-1120-v01.pdf</t>
  </si>
  <si>
    <t>802.1 communication to IEEE 1722 - https://www.ieee802.org/1/files/public/docs2020/liaison-P802-1CQ-draft-sharing-with-IEEE-1722-1120-v01.pdf</t>
  </si>
  <si>
    <t>802.1 communication to LNI 4.0 - http://www.ieee802.org/1/files/public/docs2020/liaison-response-LNI40-Qdd-feedback-1120-v01.pdf</t>
  </si>
  <si>
    <t xml:space="preserve">IEEE-SA Participation / Copyright Policies 
Reference - https://ieee802.org/sapolicies.shtml </t>
  </si>
  <si>
    <t>To SA Ballot: IEEE P802.3cv (Maintenance #15) 
Motion: Approve sending IEEE P802.3cv Power over Ethernet (Maintenance #15) to Standards Association ballot.
M: Law     S: D'Ambrosia</t>
  </si>
  <si>
    <t>Reply to FDIS ballot comments on ISO/IEC JTC1/SC6 adoption of IEEE Std 802.3-2018 
Motion: Approve the liaison letter from the IEEE 802.3 working group to ISO/IEC JTC1 SC6 in respect to the FDIS ballot comments on the ISO/IEC JTC1/SC6 adoption of IEEE Std 802.3-2018 at the URL &lt;https://mentor.ieee.org/802-ec/dcn/20/ec-20-0230-00-00EC-reply-to-fdis-ballot-comments-on-ieee-std-802-3-2018.pdf&gt; granting the IEEE 802.3 Chair (or his delegate) editorial license
M: Law     S: D'Ambrosia</t>
  </si>
  <si>
    <t>IEEE 802.3 Beyond 400 Gb/s Ethernet Study Group Press release
Motion: The EC supports the 'IEEE 802.3 Beyond 400 Gb/s Ethernet Study Group Press release' at the URL &lt;https://mentor.ieee.org/802-ec/dcn/20/ec-20-0223-00-00EC-ieee-802-3-beyond-400gb-s-ethernet-study-group-press-release.pdf&gt;, to be published with editorial changes as deemed necessary, contingent upon the approval of the formation of the IEEE 802.3 Beyond 400 Gb/s Ethernet Study Group
M: Law     S: D'Ambrosia</t>
  </si>
  <si>
    <t>IEEE 802.3 drafts to ISO/IEC JTC1/SC6 for information
Motion: Motion: Approve liaison of the following drafts to ISO/IEC JTC1/SC6 for information under the PSDO agreement
M: Law     S: D'Ambrosia</t>
  </si>
  <si>
    <t>IEEE 802.22</t>
  </si>
  <si>
    <t>Mody</t>
  </si>
  <si>
    <t xml:space="preserve">802.22 Response to China NB for JTC1/SC6 Adoption under the PSDO Process. </t>
  </si>
  <si>
    <t>Consider establishing an 802 ad hoc to Evaluate Restructuring Options for 802</t>
  </si>
  <si>
    <t xml:space="preserve">Reminder -  802 EC Monthly Telecon 
      Tuesday 01 Dec 2020, 1-3pm ET, Agenda - https://mentor.ieee.org/802-ec/dcn/20/ec-20-0229-00-00EC-01-dec-2020-ec-teleconference-agenda.xlsx
      Tuesday 05 Jan 2021, 1-3pm ET, Agenda - https://mentor.ieee.org/802-ec/dcn/20/ec-20-0235-00-00EC-jan-5-2021-ec-teleconference-agenda.xlsx
</t>
  </si>
  <si>
    <t>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</si>
</sst>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31"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10"/>
      <color rgb="FF000000"/>
      <name val="Cambria"/>
      <family val="1"/>
    </font>
    <font>
      <b/>
      <sz val="12"/>
      <color rgb="FF000000"/>
      <name val="Cambria"/>
      <family val="1"/>
    </font>
    <font>
      <b/>
      <sz val="12"/>
      <name val="Cambria"/>
      <family val="1"/>
    </font>
    <font>
      <i/>
      <sz val="8"/>
      <color rgb="FF000000"/>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5">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65">
    <xf numFmtId="164" fontId="0" fillId="0" borderId="0" xfId="0"/>
    <xf numFmtId="164" fontId="0" fillId="0" borderId="0" xfId="0" applyAlignment="1">
      <alignment vertical="top"/>
    </xf>
    <xf numFmtId="164" fontId="21" fillId="0" borderId="0" xfId="0" applyFont="1" applyAlignment="1">
      <alignment vertical="top"/>
    </xf>
    <xf numFmtId="164" fontId="20"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20" borderId="0" xfId="0" applyFill="1" applyAlignment="1">
      <alignment vertical="top"/>
    </xf>
    <xf numFmtId="2"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1" fillId="0" borderId="0" xfId="0" applyFont="1" applyFill="1" applyAlignment="1">
      <alignment vertical="top"/>
    </xf>
    <xf numFmtId="2" fontId="20" fillId="0" borderId="11" xfId="0" applyNumberFormat="1" applyFont="1" applyFill="1" applyBorder="1" applyAlignment="1" applyProtection="1">
      <alignment vertical="top"/>
    </xf>
    <xf numFmtId="164" fontId="0" fillId="0" borderId="0" xfId="0" applyFill="1" applyAlignment="1">
      <alignment vertical="top"/>
    </xf>
    <xf numFmtId="164" fontId="19" fillId="0" borderId="0" xfId="0" applyFont="1" applyAlignment="1">
      <alignment vertical="top"/>
    </xf>
    <xf numFmtId="164" fontId="22" fillId="0" borderId="0" xfId="0" applyFont="1" applyAlignment="1">
      <alignment vertical="top"/>
    </xf>
    <xf numFmtId="164" fontId="0" fillId="0" borderId="0" xfId="0" applyBorder="1" applyAlignment="1">
      <alignment vertical="top"/>
    </xf>
    <xf numFmtId="164" fontId="19" fillId="0" borderId="0" xfId="0" applyFont="1" applyBorder="1" applyAlignment="1">
      <alignment vertical="top"/>
    </xf>
    <xf numFmtId="164" fontId="0" fillId="0" borderId="0" xfId="0" applyAlignment="1">
      <alignment horizontal="left" vertical="top"/>
    </xf>
    <xf numFmtId="2" fontId="20" fillId="0" borderId="13" xfId="0" applyNumberFormat="1" applyFont="1" applyFill="1" applyBorder="1" applyAlignment="1" applyProtection="1">
      <alignment horizontal="left" vertical="top"/>
    </xf>
    <xf numFmtId="2" fontId="22" fillId="0" borderId="11" xfId="0" applyNumberFormat="1" applyFont="1" applyFill="1" applyBorder="1" applyAlignment="1" applyProtection="1">
      <alignment horizontal="left" vertical="top" wrapText="1" indent="1"/>
    </xf>
    <xf numFmtId="165" fontId="20" fillId="0" borderId="10" xfId="0" applyNumberFormat="1" applyFont="1" applyBorder="1" applyAlignment="1" applyProtection="1">
      <alignment vertical="top"/>
    </xf>
    <xf numFmtId="2" fontId="20" fillId="0" borderId="14" xfId="0" applyNumberFormat="1" applyFont="1" applyFill="1" applyBorder="1" applyAlignment="1" applyProtection="1">
      <alignment horizontal="left" vertical="top"/>
    </xf>
    <xf numFmtId="164" fontId="22" fillId="0" borderId="11" xfId="0" applyFont="1" applyFill="1" applyBorder="1" applyAlignment="1">
      <alignment vertical="top"/>
    </xf>
    <xf numFmtId="164" fontId="22" fillId="0" borderId="11" xfId="0" applyFont="1" applyFill="1" applyBorder="1" applyAlignment="1" applyProtection="1">
      <alignment vertical="top"/>
    </xf>
    <xf numFmtId="166" fontId="20" fillId="0" borderId="11"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2" fontId="22" fillId="0" borderId="14" xfId="0" applyNumberFormat="1" applyFont="1" applyFill="1" applyBorder="1" applyAlignment="1" applyProtection="1">
      <alignment horizontal="left" vertical="top" wrapText="1" indent="1"/>
    </xf>
    <xf numFmtId="164" fontId="23" fillId="0" borderId="11" xfId="0" applyFont="1" applyFill="1" applyBorder="1" applyAlignment="1" applyProtection="1">
      <alignment vertical="top" wrapText="1"/>
    </xf>
    <xf numFmtId="164" fontId="22" fillId="0" borderId="11" xfId="0" applyFont="1" applyFill="1" applyBorder="1" applyAlignment="1" applyProtection="1">
      <alignment vertical="top" wrapText="1"/>
    </xf>
    <xf numFmtId="164" fontId="20" fillId="0" borderId="10" xfId="0" applyFont="1" applyFill="1" applyBorder="1" applyAlignment="1">
      <alignment horizontal="left" vertical="top"/>
    </xf>
    <xf numFmtId="164" fontId="20" fillId="0" borderId="10" xfId="0" applyFont="1" applyBorder="1" applyAlignment="1">
      <alignment vertical="top"/>
    </xf>
    <xf numFmtId="164" fontId="20" fillId="0" borderId="10" xfId="0" applyFont="1" applyFill="1" applyBorder="1" applyAlignment="1" applyProtection="1">
      <alignment horizontal="center" vertical="top" wrapText="1"/>
    </xf>
    <xf numFmtId="164" fontId="20" fillId="0" borderId="10" xfId="0" applyFont="1" applyBorder="1" applyAlignment="1">
      <alignment horizontal="left" vertical="top"/>
    </xf>
    <xf numFmtId="164" fontId="20" fillId="0" borderId="10" xfId="0" applyFont="1" applyFill="1" applyBorder="1" applyAlignment="1" applyProtection="1">
      <alignment vertical="top" wrapText="1"/>
    </xf>
    <xf numFmtId="49" fontId="20" fillId="0" borderId="10" xfId="0" applyNumberFormat="1" applyFont="1" applyFill="1" applyBorder="1" applyAlignment="1" applyProtection="1">
      <alignment horizontal="left" vertical="top"/>
    </xf>
    <xf numFmtId="164" fontId="20" fillId="0" borderId="10" xfId="0" applyFont="1" applyFill="1" applyBorder="1" applyAlignment="1" applyProtection="1">
      <alignment vertical="top"/>
    </xf>
    <xf numFmtId="164" fontId="20" fillId="0" borderId="10" xfId="0" applyFont="1" applyBorder="1" applyAlignment="1">
      <alignment vertical="top" wrapText="1"/>
    </xf>
    <xf numFmtId="164" fontId="20" fillId="14" borderId="10" xfId="0" applyFont="1" applyFill="1" applyBorder="1" applyAlignment="1" applyProtection="1">
      <alignment horizontal="left" vertical="top"/>
    </xf>
    <xf numFmtId="164" fontId="20" fillId="14" borderId="10" xfId="0" applyFont="1" applyFill="1" applyBorder="1" applyAlignment="1">
      <alignment vertical="top"/>
    </xf>
    <xf numFmtId="164" fontId="20" fillId="14" borderId="10" xfId="0" applyFont="1" applyFill="1" applyBorder="1" applyAlignment="1">
      <alignment vertical="top" wrapText="1"/>
    </xf>
    <xf numFmtId="164" fontId="22" fillId="14" borderId="10" xfId="0" applyFont="1" applyFill="1" applyBorder="1" applyAlignment="1">
      <alignment vertical="top"/>
    </xf>
    <xf numFmtId="164" fontId="20" fillId="18" borderId="10" xfId="0" applyFont="1" applyFill="1" applyBorder="1" applyAlignment="1">
      <alignment horizontal="left" vertical="top"/>
    </xf>
    <xf numFmtId="164" fontId="20" fillId="18" borderId="10" xfId="0" applyFont="1" applyFill="1" applyBorder="1" applyAlignment="1" applyProtection="1">
      <alignment vertical="top"/>
    </xf>
    <xf numFmtId="164" fontId="20" fillId="18" borderId="10" xfId="0" applyFont="1" applyFill="1" applyBorder="1" applyAlignment="1" applyProtection="1">
      <alignment vertical="top" wrapText="1"/>
    </xf>
    <xf numFmtId="164" fontId="20" fillId="18" borderId="10" xfId="0" applyFont="1" applyFill="1" applyBorder="1" applyAlignment="1">
      <alignment vertical="top"/>
    </xf>
    <xf numFmtId="165" fontId="20" fillId="18" borderId="10" xfId="0" applyNumberFormat="1" applyFont="1" applyFill="1" applyBorder="1" applyAlignment="1" applyProtection="1">
      <alignment vertical="top"/>
    </xf>
    <xf numFmtId="164" fontId="20" fillId="0" borderId="10" xfId="0" applyFont="1" applyFill="1" applyBorder="1" applyAlignment="1">
      <alignment vertical="top" wrapText="1"/>
    </xf>
    <xf numFmtId="164" fontId="20" fillId="0" borderId="10" xfId="0" applyFont="1" applyFill="1" applyBorder="1" applyAlignment="1">
      <alignment vertical="top"/>
    </xf>
    <xf numFmtId="165"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horizontal="left" vertical="top"/>
    </xf>
    <xf numFmtId="2"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vertical="top" wrapText="1"/>
    </xf>
    <xf numFmtId="2" fontId="20" fillId="0" borderId="12" xfId="0" applyNumberFormat="1" applyFont="1" applyFill="1" applyBorder="1" applyAlignment="1" applyProtection="1">
      <alignment horizontal="left" vertical="top"/>
    </xf>
    <xf numFmtId="2" fontId="20" fillId="0" borderId="12" xfId="0" applyNumberFormat="1" applyFont="1" applyFill="1" applyBorder="1" applyAlignment="1" applyProtection="1">
      <alignment vertical="top"/>
    </xf>
    <xf numFmtId="2" fontId="20" fillId="0" borderId="12" xfId="0" applyNumberFormat="1" applyFont="1" applyFill="1" applyBorder="1" applyAlignment="1" applyProtection="1">
      <alignment vertical="top" wrapText="1"/>
    </xf>
    <xf numFmtId="2" fontId="20" fillId="0" borderId="18" xfId="0" applyNumberFormat="1" applyFont="1" applyFill="1" applyBorder="1" applyAlignment="1" applyProtection="1">
      <alignment horizontal="left" vertical="top"/>
    </xf>
    <xf numFmtId="164" fontId="21" fillId="0" borderId="19" xfId="0" applyFont="1" applyBorder="1" applyAlignment="1">
      <alignment vertical="top"/>
    </xf>
    <xf numFmtId="164" fontId="20" fillId="0" borderId="11" xfId="0" applyFont="1" applyFill="1" applyBorder="1" applyAlignment="1">
      <alignment vertical="top"/>
    </xf>
    <xf numFmtId="2" fontId="20" fillId="0" borderId="16" xfId="0" applyNumberFormat="1" applyFont="1" applyFill="1" applyBorder="1" applyAlignment="1" applyProtection="1">
      <alignment horizontal="left" vertical="top"/>
    </xf>
    <xf numFmtId="164" fontId="21" fillId="0" borderId="15" xfId="0" applyFont="1" applyBorder="1" applyAlignment="1">
      <alignment vertical="top"/>
    </xf>
    <xf numFmtId="164" fontId="20" fillId="0" borderId="14" xfId="0" applyFont="1" applyBorder="1" applyAlignment="1">
      <alignment vertical="top" wrapText="1"/>
    </xf>
    <xf numFmtId="164" fontId="21" fillId="0" borderId="14" xfId="0" applyFont="1" applyBorder="1" applyAlignment="1">
      <alignment vertical="top"/>
    </xf>
    <xf numFmtId="164" fontId="22" fillId="0" borderId="11" xfId="0" applyFont="1" applyBorder="1" applyAlignment="1">
      <alignment horizontal="left" vertical="top" wrapText="1" indent="1"/>
    </xf>
    <xf numFmtId="166" fontId="20" fillId="19" borderId="11" xfId="0" applyNumberFormat="1" applyFont="1" applyFill="1" applyBorder="1" applyAlignment="1" applyProtection="1">
      <alignment horizontal="left" vertical="top"/>
    </xf>
    <xf numFmtId="2" fontId="20" fillId="19" borderId="13" xfId="0" applyNumberFormat="1" applyFont="1" applyFill="1" applyBorder="1" applyAlignment="1" applyProtection="1">
      <alignment vertical="top"/>
    </xf>
    <xf numFmtId="2" fontId="20" fillId="0" borderId="13" xfId="0" applyNumberFormat="1" applyFont="1" applyFill="1" applyBorder="1" applyAlignment="1" applyProtection="1">
      <alignment vertical="top"/>
    </xf>
    <xf numFmtId="2" fontId="22" fillId="19"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vertical="top" wrapText="1"/>
    </xf>
    <xf numFmtId="2" fontId="20" fillId="20" borderId="11" xfId="0" applyNumberFormat="1" applyFont="1" applyFill="1" applyBorder="1" applyAlignment="1" applyProtection="1">
      <alignment vertical="top"/>
    </xf>
    <xf numFmtId="2" fontId="20" fillId="20" borderId="11" xfId="0" applyNumberFormat="1" applyFont="1" applyFill="1" applyBorder="1" applyAlignment="1" applyProtection="1">
      <alignment vertical="top" wrapText="1"/>
    </xf>
    <xf numFmtId="2" fontId="23" fillId="20" borderId="11" xfId="0" applyNumberFormat="1" applyFont="1" applyFill="1" applyBorder="1" applyAlignment="1" applyProtection="1">
      <alignment vertical="top"/>
    </xf>
    <xf numFmtId="2" fontId="22" fillId="20" borderId="13" xfId="0" applyNumberFormat="1" applyFont="1" applyFill="1" applyBorder="1" applyAlignment="1" applyProtection="1">
      <alignment horizontal="left" vertical="top" wrapText="1" indent="1"/>
    </xf>
    <xf numFmtId="2" fontId="24" fillId="14" borderId="11" xfId="0" applyNumberFormat="1" applyFont="1" applyFill="1" applyBorder="1" applyAlignment="1" applyProtection="1">
      <alignment horizontal="left" vertical="top"/>
    </xf>
    <xf numFmtId="164" fontId="24" fillId="14" borderId="11" xfId="0" applyFont="1" applyFill="1" applyBorder="1" applyAlignment="1">
      <alignment vertical="top"/>
    </xf>
    <xf numFmtId="165" fontId="24" fillId="14" borderId="11" xfId="0" applyNumberFormat="1" applyFont="1" applyFill="1" applyBorder="1" applyAlignment="1" applyProtection="1">
      <alignment vertical="top"/>
    </xf>
    <xf numFmtId="2" fontId="26" fillId="21" borderId="11" xfId="0" applyNumberFormat="1" applyFont="1" applyFill="1" applyBorder="1" applyAlignment="1" applyProtection="1">
      <alignment vertical="top"/>
    </xf>
    <xf numFmtId="164" fontId="25" fillId="14" borderId="11" xfId="0" applyFont="1" applyFill="1" applyBorder="1" applyAlignment="1">
      <alignment vertical="top" wrapText="1"/>
    </xf>
    <xf numFmtId="164" fontId="22" fillId="0" borderId="13" xfId="0" applyFont="1" applyFill="1" applyBorder="1" applyAlignment="1" applyProtection="1">
      <alignment vertical="top" wrapText="1"/>
    </xf>
    <xf numFmtId="2" fontId="20" fillId="16" borderId="20" xfId="0" applyNumberFormat="1" applyFont="1" applyFill="1" applyBorder="1" applyAlignment="1" applyProtection="1">
      <alignment horizontal="left" vertical="top"/>
    </xf>
    <xf numFmtId="2" fontId="20" fillId="16" borderId="21" xfId="0" applyNumberFormat="1" applyFont="1" applyFill="1" applyBorder="1" applyAlignment="1" applyProtection="1">
      <alignment vertical="top"/>
    </xf>
    <xf numFmtId="164" fontId="21" fillId="16" borderId="21" xfId="0" applyFont="1" applyFill="1" applyBorder="1" applyAlignment="1">
      <alignment vertical="top"/>
    </xf>
    <xf numFmtId="165" fontId="20" fillId="0" borderId="17" xfId="0" applyNumberFormat="1" applyFont="1" applyBorder="1" applyAlignment="1" applyProtection="1">
      <alignment vertical="top"/>
    </xf>
    <xf numFmtId="165" fontId="20" fillId="19" borderId="17" xfId="0" applyNumberFormat="1" applyFont="1" applyFill="1" applyBorder="1" applyAlignment="1" applyProtection="1">
      <alignment vertical="top"/>
    </xf>
    <xf numFmtId="1" fontId="20" fillId="0" borderId="10" xfId="0" applyNumberFormat="1" applyFont="1" applyBorder="1" applyAlignment="1">
      <alignment vertical="top"/>
    </xf>
    <xf numFmtId="1" fontId="20" fillId="0" borderId="10" xfId="0" applyNumberFormat="1" applyFont="1" applyBorder="1" applyAlignment="1" applyProtection="1">
      <alignment vertical="top"/>
    </xf>
    <xf numFmtId="1" fontId="22" fillId="14" borderId="10" xfId="0" applyNumberFormat="1" applyFont="1" applyFill="1" applyBorder="1" applyAlignment="1">
      <alignment vertical="top"/>
    </xf>
    <xf numFmtId="1" fontId="20" fillId="18" borderId="10" xfId="0" applyNumberFormat="1" applyFont="1" applyFill="1" applyBorder="1" applyAlignment="1">
      <alignment vertical="top"/>
    </xf>
    <xf numFmtId="1" fontId="20" fillId="0" borderId="10" xfId="0" applyNumberFormat="1" applyFont="1" applyFill="1" applyBorder="1" applyAlignment="1">
      <alignment vertical="top"/>
    </xf>
    <xf numFmtId="1" fontId="20" fillId="0" borderId="10" xfId="0" applyNumberFormat="1" applyFont="1" applyFill="1" applyBorder="1" applyAlignment="1" applyProtection="1">
      <alignment vertical="top"/>
    </xf>
    <xf numFmtId="1" fontId="20" fillId="0" borderId="12" xfId="0" applyNumberFormat="1" applyFont="1" applyFill="1" applyBorder="1" applyAlignment="1" applyProtection="1">
      <alignment vertical="top"/>
    </xf>
    <xf numFmtId="1" fontId="20" fillId="16" borderId="21" xfId="0" applyNumberFormat="1" applyFont="1" applyFill="1" applyBorder="1" applyAlignment="1" applyProtection="1">
      <alignment vertical="top"/>
    </xf>
    <xf numFmtId="1" fontId="20" fillId="0" borderId="11" xfId="0" applyNumberFormat="1" applyFont="1" applyFill="1" applyBorder="1" applyAlignment="1" applyProtection="1">
      <alignment vertical="top"/>
    </xf>
    <xf numFmtId="1" fontId="20" fillId="0" borderId="11" xfId="0" applyNumberFormat="1" applyFont="1" applyBorder="1" applyAlignment="1" applyProtection="1">
      <alignment vertical="top"/>
    </xf>
    <xf numFmtId="1" fontId="22" fillId="0" borderId="11" xfId="0" applyNumberFormat="1" applyFont="1" applyBorder="1" applyAlignment="1" applyProtection="1">
      <alignment vertical="top"/>
    </xf>
    <xf numFmtId="1" fontId="20" fillId="0" borderId="19" xfId="0" applyNumberFormat="1" applyFont="1" applyBorder="1" applyAlignment="1" applyProtection="1">
      <alignment vertical="top"/>
    </xf>
    <xf numFmtId="1" fontId="20" fillId="20" borderId="11" xfId="0" applyNumberFormat="1" applyFont="1" applyFill="1" applyBorder="1" applyAlignment="1" applyProtection="1">
      <alignment vertical="top"/>
    </xf>
    <xf numFmtId="1" fontId="21" fillId="0" borderId="17" xfId="0" applyNumberFormat="1" applyFont="1" applyBorder="1" applyAlignment="1">
      <alignment vertical="top"/>
    </xf>
    <xf numFmtId="1" fontId="20" fillId="0" borderId="14" xfId="0" applyNumberFormat="1" applyFont="1" applyFill="1" applyBorder="1" applyAlignment="1" applyProtection="1">
      <alignment vertical="top"/>
    </xf>
    <xf numFmtId="1" fontId="20" fillId="20" borderId="11" xfId="0" applyNumberFormat="1" applyFont="1" applyFill="1" applyBorder="1" applyAlignment="1">
      <alignment vertical="top"/>
    </xf>
    <xf numFmtId="1" fontId="20" fillId="0" borderId="11" xfId="0" applyNumberFormat="1" applyFont="1" applyBorder="1" applyAlignment="1">
      <alignment vertical="top"/>
    </xf>
    <xf numFmtId="1" fontId="24" fillId="21" borderId="11" xfId="0" applyNumberFormat="1" applyFont="1" applyFill="1" applyBorder="1" applyAlignment="1" applyProtection="1">
      <alignment vertical="top"/>
    </xf>
    <xf numFmtId="1" fontId="0" fillId="0" borderId="0" xfId="0" applyNumberFormat="1" applyAlignment="1">
      <alignment vertical="top"/>
    </xf>
    <xf numFmtId="2" fontId="22" fillId="0" borderId="11" xfId="0" applyNumberFormat="1" applyFont="1" applyFill="1" applyBorder="1" applyAlignment="1" applyProtection="1">
      <alignment vertical="top"/>
    </xf>
    <xf numFmtId="2" fontId="22" fillId="0" borderId="14" xfId="0" applyNumberFormat="1" applyFont="1" applyFill="1" applyBorder="1" applyAlignment="1" applyProtection="1">
      <alignment vertical="top"/>
    </xf>
    <xf numFmtId="164" fontId="22" fillId="0" borderId="11" xfId="0" applyFont="1" applyBorder="1" applyAlignment="1">
      <alignment vertical="top"/>
    </xf>
    <xf numFmtId="164" fontId="22" fillId="0" borderId="13" xfId="0" applyFont="1" applyBorder="1" applyAlignment="1">
      <alignment vertical="top"/>
    </xf>
    <xf numFmtId="2" fontId="22" fillId="20" borderId="13" xfId="0" applyNumberFormat="1" applyFont="1" applyFill="1" applyBorder="1" applyAlignment="1" applyProtection="1">
      <alignment vertical="top"/>
    </xf>
    <xf numFmtId="2" fontId="22" fillId="19" borderId="11" xfId="0" applyNumberFormat="1" applyFont="1" applyFill="1" applyBorder="1" applyAlignment="1" applyProtection="1">
      <alignment vertical="top"/>
    </xf>
    <xf numFmtId="164" fontId="22" fillId="0" borderId="13" xfId="0" applyFont="1" applyBorder="1" applyAlignment="1">
      <alignment horizontal="left" vertical="top" wrapText="1"/>
    </xf>
    <xf numFmtId="2" fontId="22" fillId="0" borderId="10" xfId="0" applyNumberFormat="1" applyFont="1" applyFill="1" applyBorder="1" applyAlignment="1" applyProtection="1">
      <alignment vertical="top"/>
    </xf>
    <xf numFmtId="2" fontId="22" fillId="0" borderId="12" xfId="0" applyNumberFormat="1" applyFont="1" applyFill="1" applyBorder="1" applyAlignment="1" applyProtection="1">
      <alignment vertical="top"/>
    </xf>
    <xf numFmtId="164" fontId="22" fillId="0" borderId="11" xfId="0" applyFont="1" applyBorder="1" applyAlignment="1">
      <alignment vertical="top" wrapText="1"/>
    </xf>
    <xf numFmtId="1" fontId="20" fillId="20" borderId="13" xfId="0" applyNumberFormat="1" applyFont="1" applyFill="1" applyBorder="1" applyAlignment="1">
      <alignment vertical="top"/>
    </xf>
    <xf numFmtId="1" fontId="20" fillId="19" borderId="11" xfId="0" applyNumberFormat="1" applyFont="1" applyFill="1" applyBorder="1" applyAlignment="1" applyProtection="1">
      <alignment vertical="top"/>
    </xf>
    <xf numFmtId="1" fontId="20" fillId="0" borderId="22"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xf>
    <xf numFmtId="165" fontId="20" fillId="0" borderId="12" xfId="0" applyNumberFormat="1" applyFont="1" applyBorder="1" applyAlignment="1" applyProtection="1">
      <alignment vertical="top"/>
    </xf>
    <xf numFmtId="2" fontId="20" fillId="0" borderId="23" xfId="0" applyNumberFormat="1" applyFont="1" applyFill="1" applyBorder="1" applyAlignment="1" applyProtection="1">
      <alignment horizontal="left" vertical="top"/>
    </xf>
    <xf numFmtId="2" fontId="20" fillId="0" borderId="22" xfId="0" applyNumberFormat="1" applyFont="1" applyFill="1" applyBorder="1" applyAlignment="1" applyProtection="1">
      <alignment vertical="top"/>
    </xf>
    <xf numFmtId="2" fontId="20" fillId="0" borderId="22" xfId="0" applyNumberFormat="1" applyFont="1" applyFill="1" applyBorder="1" applyAlignment="1" applyProtection="1">
      <alignment vertical="top" wrapText="1"/>
    </xf>
    <xf numFmtId="2" fontId="22" fillId="0" borderId="22" xfId="0" applyNumberFormat="1" applyFont="1" applyFill="1" applyBorder="1" applyAlignment="1" applyProtection="1">
      <alignment vertical="top"/>
    </xf>
    <xf numFmtId="165" fontId="20" fillId="0" borderId="24" xfId="0" applyNumberFormat="1" applyFont="1" applyBorder="1" applyAlignment="1" applyProtection="1">
      <alignment vertical="top"/>
    </xf>
    <xf numFmtId="2" fontId="20" fillId="19" borderId="11" xfId="0" applyNumberFormat="1" applyFont="1" applyFill="1" applyBorder="1" applyAlignment="1" applyProtection="1">
      <alignment vertical="top"/>
    </xf>
    <xf numFmtId="2" fontId="20" fillId="19" borderId="11" xfId="0" applyNumberFormat="1" applyFont="1" applyFill="1" applyBorder="1" applyAlignment="1" applyProtection="1">
      <alignment vertical="top" wrapText="1"/>
    </xf>
    <xf numFmtId="165" fontId="20" fillId="19" borderId="11" xfId="0" applyNumberFormat="1" applyFont="1" applyFill="1" applyBorder="1" applyAlignment="1" applyProtection="1">
      <alignment vertical="top"/>
    </xf>
    <xf numFmtId="2" fontId="22" fillId="20" borderId="11" xfId="0" applyNumberFormat="1" applyFont="1" applyFill="1" applyBorder="1" applyAlignment="1">
      <alignment vertical="top" wrapText="1"/>
    </xf>
    <xf numFmtId="2" fontId="22" fillId="20" borderId="11" xfId="0" applyNumberFormat="1" applyFont="1" applyFill="1" applyBorder="1" applyAlignment="1">
      <alignment vertical="top"/>
    </xf>
    <xf numFmtId="165" fontId="20" fillId="0" borderId="11" xfId="0" applyNumberFormat="1" applyFont="1" applyBorder="1" applyAlignment="1" applyProtection="1">
      <alignment vertical="top"/>
    </xf>
    <xf numFmtId="164" fontId="20" fillId="19" borderId="11" xfId="0" applyFont="1" applyFill="1" applyBorder="1" applyAlignment="1">
      <alignment vertical="top"/>
    </xf>
    <xf numFmtId="164" fontId="22" fillId="19" borderId="11" xfId="0" applyFont="1" applyFill="1" applyBorder="1" applyAlignment="1">
      <alignment vertical="top"/>
    </xf>
    <xf numFmtId="1" fontId="22" fillId="19" borderId="11" xfId="0" applyNumberFormat="1" applyFont="1" applyFill="1" applyBorder="1" applyAlignment="1" applyProtection="1">
      <alignment vertical="top"/>
    </xf>
    <xf numFmtId="164" fontId="22" fillId="19" borderId="11" xfId="0" applyFont="1" applyFill="1" applyBorder="1" applyAlignment="1">
      <alignment horizontal="left" vertical="top" wrapText="1" indent="1"/>
    </xf>
    <xf numFmtId="164" fontId="22" fillId="19" borderId="11" xfId="0" applyFont="1" applyFill="1" applyBorder="1" applyAlignment="1" applyProtection="1">
      <alignment vertical="top"/>
    </xf>
    <xf numFmtId="164" fontId="22" fillId="0" borderId="11" xfId="0" applyFont="1" applyFill="1" applyBorder="1" applyAlignment="1" applyProtection="1">
      <alignment horizontal="left" vertical="top" wrapText="1" indent="1"/>
    </xf>
    <xf numFmtId="164" fontId="22" fillId="19" borderId="11" xfId="0" applyFont="1" applyFill="1" applyBorder="1" applyAlignment="1" applyProtection="1">
      <alignment horizontal="left" vertical="top" wrapText="1" indent="1"/>
    </xf>
    <xf numFmtId="164" fontId="22" fillId="0" borderId="13" xfId="0" applyFont="1" applyBorder="1" applyAlignment="1">
      <alignment vertical="top" wrapText="1"/>
    </xf>
    <xf numFmtId="1" fontId="20" fillId="0" borderId="13" xfId="0" applyNumberFormat="1" applyFont="1" applyBorder="1" applyAlignment="1" applyProtection="1">
      <alignment vertical="top"/>
    </xf>
    <xf numFmtId="164" fontId="22" fillId="0" borderId="11" xfId="0" applyFont="1" applyFill="1" applyBorder="1" applyAlignment="1">
      <alignment horizontal="left" vertical="top" wrapText="1" indent="1"/>
    </xf>
    <xf numFmtId="1" fontId="27" fillId="0" borderId="11" xfId="0" applyNumberFormat="1" applyFont="1" applyFill="1" applyBorder="1" applyAlignment="1" applyProtection="1">
      <alignment vertical="top"/>
    </xf>
    <xf numFmtId="164" fontId="22" fillId="0" borderId="13" xfId="0" applyFont="1" applyFill="1" applyBorder="1" applyAlignment="1">
      <alignment horizontal="left" vertical="top" wrapText="1" indent="1"/>
    </xf>
    <xf numFmtId="1" fontId="27" fillId="0" borderId="13" xfId="0" applyNumberFormat="1" applyFont="1" applyFill="1" applyBorder="1" applyAlignment="1" applyProtection="1">
      <alignment vertical="top"/>
    </xf>
    <xf numFmtId="164" fontId="0" fillId="0" borderId="11" xfId="0" applyBorder="1" applyAlignment="1">
      <alignment vertical="top"/>
    </xf>
    <xf numFmtId="164" fontId="22" fillId="19" borderId="13" xfId="0" applyFont="1" applyFill="1" applyBorder="1" applyAlignment="1" applyProtection="1">
      <alignment horizontal="left" vertical="top" wrapText="1" indent="1"/>
    </xf>
    <xf numFmtId="2" fontId="20" fillId="19" borderId="11" xfId="0" applyNumberFormat="1" applyFont="1" applyFill="1" applyBorder="1" applyAlignment="1">
      <alignment vertical="top" wrapText="1"/>
    </xf>
    <xf numFmtId="166" fontId="28" fillId="0" borderId="11" xfId="0" applyNumberFormat="1" applyFont="1" applyFill="1" applyBorder="1" applyAlignment="1" applyProtection="1">
      <alignment horizontal="left" vertical="top"/>
    </xf>
    <xf numFmtId="164" fontId="28" fillId="0" borderId="11" xfId="0" applyFont="1" applyBorder="1" applyAlignment="1">
      <alignment vertical="top"/>
    </xf>
    <xf numFmtId="164" fontId="29" fillId="0" borderId="11" xfId="0" applyFont="1" applyBorder="1" applyAlignment="1">
      <alignment horizontal="left" vertical="top" wrapText="1" indent="1"/>
    </xf>
    <xf numFmtId="164" fontId="29" fillId="0" borderId="11" xfId="0" applyFont="1" applyBorder="1" applyAlignment="1">
      <alignment vertical="top"/>
    </xf>
    <xf numFmtId="1" fontId="28" fillId="0" borderId="11" xfId="0" applyNumberFormat="1" applyFont="1" applyBorder="1" applyAlignment="1" applyProtection="1">
      <alignment vertical="top"/>
    </xf>
    <xf numFmtId="165" fontId="28" fillId="0" borderId="17" xfId="0" applyNumberFormat="1" applyFont="1" applyBorder="1" applyAlignment="1" applyProtection="1">
      <alignment vertical="top"/>
    </xf>
    <xf numFmtId="164" fontId="21" fillId="0" borderId="13" xfId="0" applyFont="1" applyBorder="1" applyAlignment="1">
      <alignment vertical="top"/>
    </xf>
    <xf numFmtId="2" fontId="28" fillId="0" borderId="11" xfId="0" applyNumberFormat="1" applyFont="1" applyFill="1" applyBorder="1" applyAlignment="1" applyProtection="1">
      <alignment horizontal="left" vertical="top"/>
    </xf>
    <xf numFmtId="164" fontId="29" fillId="0" borderId="11" xfId="0" applyFont="1" applyFill="1" applyBorder="1" applyAlignment="1" applyProtection="1">
      <alignment vertical="top" wrapText="1"/>
    </xf>
    <xf numFmtId="164" fontId="29" fillId="0" borderId="11" xfId="0" applyFont="1" applyFill="1" applyBorder="1" applyAlignment="1" applyProtection="1">
      <alignment vertical="top"/>
    </xf>
    <xf numFmtId="164" fontId="30" fillId="0" borderId="17" xfId="0" applyFont="1" applyFill="1" applyBorder="1" applyAlignment="1">
      <alignment vertical="top"/>
    </xf>
    <xf numFmtId="164" fontId="28" fillId="0" borderId="11" xfId="0" applyFont="1" applyFill="1" applyBorder="1" applyAlignment="1">
      <alignment vertical="top"/>
    </xf>
    <xf numFmtId="164" fontId="29" fillId="0" borderId="11" xfId="0" applyFont="1" applyBorder="1" applyAlignment="1">
      <alignment vertical="top" wrapText="1"/>
    </xf>
    <xf numFmtId="1" fontId="28" fillId="0" borderId="15" xfId="0" applyNumberFormat="1" applyFont="1" applyFill="1" applyBorder="1" applyAlignment="1" applyProtection="1">
      <alignment vertical="top"/>
    </xf>
    <xf numFmtId="164" fontId="30" fillId="0" borderId="0" xfId="0" applyFont="1" applyAlignment="1">
      <alignment vertical="top"/>
    </xf>
    <xf numFmtId="1" fontId="28" fillId="0" borderId="11" xfId="0" applyNumberFormat="1" applyFont="1" applyFill="1" applyBorder="1" applyAlignment="1" applyProtection="1">
      <alignment vertical="top"/>
    </xf>
    <xf numFmtId="164" fontId="29" fillId="0" borderId="11" xfId="0" applyFont="1" applyFill="1" applyBorder="1" applyAlignment="1">
      <alignment vertical="top"/>
    </xf>
    <xf numFmtId="164" fontId="30" fillId="0" borderId="0" xfId="0" applyFont="1" applyFill="1" applyAlignment="1">
      <alignment vertical="top"/>
    </xf>
    <xf numFmtId="164" fontId="22" fillId="0" borderId="11" xfId="0" applyFont="1" applyBorder="1" applyAlignment="1">
      <alignment horizontal="left" vertical="top" wrapText="1"/>
    </xf>
    <xf numFmtId="165" fontId="28" fillId="0" borderId="11"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4"/>
  <sheetViews>
    <sheetView tabSelected="1" topLeftCell="A64" zoomScale="130" zoomScaleNormal="130" workbookViewId="0">
      <selection activeCell="C101" sqref="C101"/>
    </sheetView>
  </sheetViews>
  <sheetFormatPr defaultColWidth="8.90625" defaultRowHeight="19.5" customHeight="1" x14ac:dyDescent="0.55000000000000004"/>
  <cols>
    <col min="1" max="1" width="4.5" style="18" customWidth="1"/>
    <col min="2" max="2" width="3.6796875" style="1" customWidth="1"/>
    <col min="3" max="3" width="41.40625" style="7" customWidth="1"/>
    <col min="4" max="4" width="9.08984375" style="1" customWidth="1"/>
    <col min="5" max="5" width="3.40625" style="102" customWidth="1"/>
    <col min="6" max="6" width="7.26953125" style="1" customWidth="1"/>
    <col min="7" max="7" width="3.90625" style="1" customWidth="1"/>
    <col min="8" max="8" width="2.58984375" style="1" customWidth="1"/>
    <col min="9" max="9" width="6" style="1" customWidth="1"/>
    <col min="10" max="10" width="4.08984375" style="1" customWidth="1"/>
    <col min="11" max="256" width="9.90625" style="1" customWidth="1"/>
    <col min="257" max="16384" width="8.90625" style="1"/>
  </cols>
  <sheetData>
    <row r="1" spans="1:254" ht="23.45" customHeight="1" x14ac:dyDescent="0.55000000000000004">
      <c r="A1" s="30" t="s">
        <v>106</v>
      </c>
      <c r="B1" s="31"/>
      <c r="C1" s="32" t="s">
        <v>52</v>
      </c>
      <c r="D1" s="31"/>
      <c r="E1" s="84"/>
      <c r="F1" s="31"/>
    </row>
    <row r="2" spans="1:254" ht="24" customHeight="1" x14ac:dyDescent="0.55000000000000004">
      <c r="A2" s="33"/>
      <c r="B2" s="31"/>
      <c r="C2" s="32" t="s">
        <v>53</v>
      </c>
      <c r="D2" s="31"/>
      <c r="E2" s="84"/>
      <c r="F2" s="31"/>
    </row>
    <row r="3" spans="1:254" ht="19.5" customHeight="1" x14ac:dyDescent="0.55000000000000004">
      <c r="A3" s="33"/>
      <c r="B3" s="31"/>
      <c r="C3" s="34"/>
      <c r="D3" s="31"/>
      <c r="E3" s="84"/>
      <c r="F3" s="31"/>
    </row>
    <row r="4" spans="1:254" ht="22.5" customHeight="1" x14ac:dyDescent="0.55000000000000004">
      <c r="A4" s="35" t="s">
        <v>0</v>
      </c>
      <c r="B4" s="36" t="s">
        <v>1</v>
      </c>
      <c r="C4" s="37" t="s">
        <v>2</v>
      </c>
      <c r="D4" s="31"/>
      <c r="E4" s="85" t="s">
        <v>1</v>
      </c>
      <c r="F4" s="21" t="s">
        <v>1</v>
      </c>
    </row>
    <row r="5" spans="1:254" ht="19.5" customHeight="1" x14ac:dyDescent="0.55000000000000004">
      <c r="A5" s="38"/>
      <c r="B5" s="39"/>
      <c r="C5" s="40" t="s">
        <v>3</v>
      </c>
      <c r="D5" s="41"/>
      <c r="E5" s="86"/>
      <c r="F5" s="41"/>
    </row>
    <row r="6" spans="1:254" ht="19.5" customHeight="1" x14ac:dyDescent="0.55000000000000004">
      <c r="A6" s="42"/>
      <c r="B6" s="43"/>
      <c r="C6" s="44" t="s">
        <v>4</v>
      </c>
      <c r="D6" s="45"/>
      <c r="E6" s="87"/>
      <c r="F6" s="46"/>
    </row>
    <row r="7" spans="1:254" s="4" customFormat="1" ht="19.5" customHeight="1" x14ac:dyDescent="0.55000000000000004">
      <c r="A7" s="30"/>
      <c r="B7" s="36"/>
      <c r="C7" s="47"/>
      <c r="D7" s="48"/>
      <c r="E7" s="88"/>
      <c r="F7" s="49"/>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55000000000000004">
      <c r="A8" s="50">
        <f>1</f>
        <v>1</v>
      </c>
      <c r="B8" s="51"/>
      <c r="C8" s="52" t="s">
        <v>5</v>
      </c>
      <c r="D8" s="110" t="s">
        <v>6</v>
      </c>
      <c r="E8" s="89">
        <v>15</v>
      </c>
      <c r="F8" s="21">
        <f>TIME(13,0,0)</f>
        <v>0.54166666666666663</v>
      </c>
    </row>
    <row r="9" spans="1:254" ht="15.95" customHeight="1" x14ac:dyDescent="0.55000000000000004">
      <c r="A9" s="53">
        <f>2</f>
        <v>2</v>
      </c>
      <c r="B9" s="54" t="s">
        <v>7</v>
      </c>
      <c r="C9" s="55" t="s">
        <v>8</v>
      </c>
      <c r="D9" s="111" t="s">
        <v>6</v>
      </c>
      <c r="E9" s="90">
        <v>10</v>
      </c>
      <c r="F9" s="117">
        <f>F8+TIME(0,E8,0)</f>
        <v>0.55208333333333326</v>
      </c>
    </row>
    <row r="10" spans="1:254" ht="32.1" customHeight="1" x14ac:dyDescent="0.55000000000000004">
      <c r="A10" s="116">
        <f t="shared" ref="A10:A11" si="0">A9+0.01</f>
        <v>2.0099999999999998</v>
      </c>
      <c r="B10" s="123" t="s">
        <v>18</v>
      </c>
      <c r="C10" s="144" t="s">
        <v>96</v>
      </c>
      <c r="D10" s="108" t="s">
        <v>16</v>
      </c>
      <c r="E10" s="114">
        <v>0</v>
      </c>
      <c r="F10" s="125">
        <f t="shared" ref="F10" si="1">F9+TIME(0,E9,0)</f>
        <v>0.55902777777777768</v>
      </c>
    </row>
    <row r="11" spans="1:254" ht="32.1" customHeight="1" x14ac:dyDescent="0.55000000000000004">
      <c r="A11" s="116">
        <f t="shared" si="0"/>
        <v>2.0199999999999996</v>
      </c>
      <c r="B11" s="123" t="s">
        <v>58</v>
      </c>
      <c r="C11" s="124" t="s">
        <v>61</v>
      </c>
      <c r="D11" s="108" t="s">
        <v>16</v>
      </c>
      <c r="E11" s="114">
        <v>0</v>
      </c>
      <c r="F11" s="125">
        <f t="shared" ref="F11" si="2">F10+TIME(0,E10,0)</f>
        <v>0.55902777777777768</v>
      </c>
    </row>
    <row r="12" spans="1:254" ht="19.5" customHeight="1" x14ac:dyDescent="0.55000000000000004">
      <c r="A12" s="118"/>
      <c r="B12" s="119"/>
      <c r="C12" s="120"/>
      <c r="D12" s="121"/>
      <c r="E12" s="115"/>
      <c r="F12" s="122">
        <f>F10+TIME(0,E10,0)</f>
        <v>0.55902777777777768</v>
      </c>
    </row>
    <row r="13" spans="1:254" ht="19.5" customHeight="1" x14ac:dyDescent="0.55000000000000004">
      <c r="A13" s="53">
        <f>3</f>
        <v>3</v>
      </c>
      <c r="B13" s="54" t="s">
        <v>9</v>
      </c>
      <c r="C13" s="55" t="s">
        <v>20</v>
      </c>
      <c r="D13" s="111" t="s">
        <v>6</v>
      </c>
      <c r="E13" s="90">
        <v>5</v>
      </c>
      <c r="F13" s="21">
        <f t="shared" ref="F13:F96" si="3">F12+TIME(0,E12,0)</f>
        <v>0.55902777777777768</v>
      </c>
    </row>
    <row r="14" spans="1:254" ht="14.1" customHeight="1" x14ac:dyDescent="0.55000000000000004">
      <c r="A14" s="79"/>
      <c r="B14" s="80"/>
      <c r="C14" s="81"/>
      <c r="D14" s="80"/>
      <c r="E14" s="91"/>
      <c r="F14" s="21">
        <f t="shared" si="3"/>
        <v>0.56249999999999989</v>
      </c>
    </row>
    <row r="15" spans="1:254" ht="17.100000000000001" customHeight="1" x14ac:dyDescent="0.55000000000000004">
      <c r="A15" s="9">
        <f>4</f>
        <v>4</v>
      </c>
      <c r="B15" s="12"/>
      <c r="C15" s="3" t="s">
        <v>10</v>
      </c>
      <c r="D15" s="12"/>
      <c r="E15" s="92"/>
      <c r="F15" s="82">
        <f t="shared" si="3"/>
        <v>0.56249999999999989</v>
      </c>
    </row>
    <row r="16" spans="1:254" ht="17.100000000000001" customHeight="1" x14ac:dyDescent="0.55000000000000004">
      <c r="A16" s="9">
        <f t="shared" ref="A16:A22" si="4">A15+0.01</f>
        <v>4.01</v>
      </c>
      <c r="B16" s="12" t="s">
        <v>9</v>
      </c>
      <c r="C16" s="109" t="s">
        <v>38</v>
      </c>
      <c r="D16" s="105" t="s">
        <v>50</v>
      </c>
      <c r="E16" s="92">
        <v>0</v>
      </c>
      <c r="F16" s="128">
        <f t="shared" si="3"/>
        <v>0.56249999999999989</v>
      </c>
    </row>
    <row r="17" spans="1:6" ht="17.100000000000001" customHeight="1" x14ac:dyDescent="0.55000000000000004">
      <c r="A17" s="9">
        <f t="shared" si="4"/>
        <v>4.0199999999999996</v>
      </c>
      <c r="B17" s="12" t="s">
        <v>9</v>
      </c>
      <c r="C17" s="109" t="s">
        <v>55</v>
      </c>
      <c r="D17" s="105" t="s">
        <v>12</v>
      </c>
      <c r="E17" s="92">
        <v>10</v>
      </c>
      <c r="F17" s="128">
        <f t="shared" si="3"/>
        <v>0.56249999999999989</v>
      </c>
    </row>
    <row r="18" spans="1:6" ht="17.100000000000001" customHeight="1" x14ac:dyDescent="0.55000000000000004">
      <c r="A18" s="25">
        <f t="shared" ref="A18" si="5">A17+0.001</f>
        <v>4.0209999999999999</v>
      </c>
      <c r="B18" s="12" t="s">
        <v>9</v>
      </c>
      <c r="C18" s="109" t="s">
        <v>81</v>
      </c>
      <c r="D18" s="105" t="s">
        <v>11</v>
      </c>
      <c r="E18" s="92">
        <v>5</v>
      </c>
      <c r="F18" s="128">
        <f t="shared" si="3"/>
        <v>0.56944444444444431</v>
      </c>
    </row>
    <row r="19" spans="1:6" ht="17.100000000000001" customHeight="1" x14ac:dyDescent="0.55000000000000004">
      <c r="A19" s="9">
        <f>A17+0.01</f>
        <v>4.0299999999999994</v>
      </c>
      <c r="B19" s="12" t="s">
        <v>56</v>
      </c>
      <c r="C19" s="109" t="s">
        <v>63</v>
      </c>
      <c r="D19" s="103" t="s">
        <v>6</v>
      </c>
      <c r="E19" s="92">
        <v>5</v>
      </c>
      <c r="F19" s="128">
        <f t="shared" si="3"/>
        <v>0.57291666666666652</v>
      </c>
    </row>
    <row r="20" spans="1:6" ht="17.100000000000001" customHeight="1" x14ac:dyDescent="0.55000000000000004">
      <c r="A20" s="9">
        <f t="shared" si="4"/>
        <v>4.0399999999999991</v>
      </c>
      <c r="B20" s="12" t="s">
        <v>56</v>
      </c>
      <c r="C20" s="109" t="s">
        <v>65</v>
      </c>
      <c r="D20" s="105" t="s">
        <v>16</v>
      </c>
      <c r="E20" s="92">
        <v>5</v>
      </c>
      <c r="F20" s="128">
        <f t="shared" si="3"/>
        <v>0.57638888888888873</v>
      </c>
    </row>
    <row r="21" spans="1:6" ht="17.100000000000001" customHeight="1" x14ac:dyDescent="0.55000000000000004">
      <c r="A21" s="9">
        <f t="shared" si="4"/>
        <v>4.0499999999999989</v>
      </c>
      <c r="B21" s="12" t="s">
        <v>56</v>
      </c>
      <c r="C21" s="109" t="s">
        <v>57</v>
      </c>
      <c r="D21" s="106" t="s">
        <v>16</v>
      </c>
      <c r="E21" s="98">
        <v>15</v>
      </c>
      <c r="F21" s="128">
        <f t="shared" si="3"/>
        <v>0.57986111111111094</v>
      </c>
    </row>
    <row r="22" spans="1:6" ht="17.100000000000001" customHeight="1" x14ac:dyDescent="0.55000000000000004">
      <c r="A22" s="9">
        <f t="shared" si="4"/>
        <v>4.0599999999999987</v>
      </c>
      <c r="B22" s="12" t="s">
        <v>56</v>
      </c>
      <c r="C22" s="109" t="s">
        <v>104</v>
      </c>
      <c r="D22" s="106" t="s">
        <v>6</v>
      </c>
      <c r="E22" s="98">
        <v>10</v>
      </c>
      <c r="F22" s="128">
        <f t="shared" si="3"/>
        <v>0.59027777777777757</v>
      </c>
    </row>
    <row r="23" spans="1:6" ht="19.5" customHeight="1" x14ac:dyDescent="0.55000000000000004">
      <c r="A23" s="9"/>
      <c r="B23" s="12"/>
      <c r="C23" s="68"/>
      <c r="D23" s="12"/>
      <c r="E23" s="92"/>
      <c r="F23" s="128">
        <f t="shared" si="3"/>
        <v>0.59722222222222199</v>
      </c>
    </row>
    <row r="24" spans="1:6" ht="18.75" customHeight="1" x14ac:dyDescent="0.55000000000000004">
      <c r="A24" s="9">
        <v>5</v>
      </c>
      <c r="B24" s="10"/>
      <c r="C24" s="28" t="s">
        <v>79</v>
      </c>
      <c r="D24" s="26"/>
      <c r="E24" s="93"/>
      <c r="F24" s="82">
        <f t="shared" si="3"/>
        <v>0.59722222222222199</v>
      </c>
    </row>
    <row r="25" spans="1:6" ht="18.75" customHeight="1" x14ac:dyDescent="0.55000000000000004">
      <c r="A25" s="9">
        <f>A24+0.01</f>
        <v>5.01</v>
      </c>
      <c r="B25" s="10"/>
      <c r="C25" s="112" t="s">
        <v>24</v>
      </c>
      <c r="D25" s="105"/>
      <c r="E25" s="93"/>
      <c r="F25" s="82">
        <f>F24+TIME(0,E24,0)</f>
        <v>0.59722222222222199</v>
      </c>
    </row>
    <row r="26" spans="1:6" ht="83" customHeight="1" x14ac:dyDescent="0.55000000000000004">
      <c r="A26" s="64">
        <f t="shared" ref="A26" si="6">A25+0.001</f>
        <v>5.0110000000000001</v>
      </c>
      <c r="B26" s="129" t="s">
        <v>66</v>
      </c>
      <c r="C26" s="132" t="s">
        <v>84</v>
      </c>
      <c r="D26" s="130" t="s">
        <v>40</v>
      </c>
      <c r="E26" s="114">
        <v>0</v>
      </c>
      <c r="F26" s="83">
        <f t="shared" ref="F26:F33" si="7">F25+TIME(0,E25,0)</f>
        <v>0.59722222222222199</v>
      </c>
    </row>
    <row r="27" spans="1:6" ht="57.75" customHeight="1" x14ac:dyDescent="0.55000000000000004">
      <c r="A27" s="64">
        <f>A26+0.001</f>
        <v>5.0120000000000005</v>
      </c>
      <c r="B27" s="129" t="s">
        <v>66</v>
      </c>
      <c r="C27" s="132" t="s">
        <v>85</v>
      </c>
      <c r="D27" s="130" t="s">
        <v>40</v>
      </c>
      <c r="E27" s="114">
        <v>0</v>
      </c>
      <c r="F27" s="83">
        <f>F26+TIME(0,E26,0)</f>
        <v>0.59722222222222199</v>
      </c>
    </row>
    <row r="28" spans="1:6" ht="42.7" customHeight="1" x14ac:dyDescent="0.55000000000000004">
      <c r="A28" s="64">
        <f t="shared" ref="A28:A29" si="8">A27+0.001</f>
        <v>5.0130000000000008</v>
      </c>
      <c r="B28" s="129" t="s">
        <v>66</v>
      </c>
      <c r="C28" s="132" t="s">
        <v>87</v>
      </c>
      <c r="D28" s="130" t="s">
        <v>40</v>
      </c>
      <c r="E28" s="114">
        <v>0</v>
      </c>
      <c r="F28" s="83">
        <f t="shared" ref="F28:F29" si="9">F27+TIME(0,E27,0)</f>
        <v>0.59722222222222199</v>
      </c>
    </row>
    <row r="29" spans="1:6" ht="54" customHeight="1" x14ac:dyDescent="0.55000000000000004">
      <c r="A29" s="64">
        <f t="shared" si="8"/>
        <v>5.0140000000000011</v>
      </c>
      <c r="B29" s="129" t="s">
        <v>86</v>
      </c>
      <c r="C29" s="132" t="s">
        <v>83</v>
      </c>
      <c r="D29" s="130" t="s">
        <v>40</v>
      </c>
      <c r="E29" s="114">
        <v>0</v>
      </c>
      <c r="F29" s="83">
        <f t="shared" si="9"/>
        <v>0.59722222222222199</v>
      </c>
    </row>
    <row r="30" spans="1:6" ht="19.5" customHeight="1" x14ac:dyDescent="0.55000000000000004">
      <c r="A30" s="9">
        <f>A25+0.01</f>
        <v>5.0199999999999996</v>
      </c>
      <c r="B30" s="142"/>
      <c r="C30" s="112" t="s">
        <v>25</v>
      </c>
      <c r="D30" s="105"/>
      <c r="E30" s="93"/>
      <c r="F30" s="82">
        <f t="shared" si="7"/>
        <v>0.59722222222222199</v>
      </c>
    </row>
    <row r="31" spans="1:6" ht="19.5" customHeight="1" x14ac:dyDescent="0.55000000000000004">
      <c r="A31" s="145">
        <f t="shared" ref="A31:A32" si="10">A30+0.001</f>
        <v>5.0209999999999999</v>
      </c>
      <c r="B31" s="146" t="s">
        <v>39</v>
      </c>
      <c r="C31" s="147" t="s">
        <v>80</v>
      </c>
      <c r="D31" s="148" t="s">
        <v>27</v>
      </c>
      <c r="E31" s="149">
        <v>0</v>
      </c>
      <c r="F31" s="150">
        <f t="shared" si="7"/>
        <v>0.59722222222222199</v>
      </c>
    </row>
    <row r="32" spans="1:6" ht="46.5" customHeight="1" x14ac:dyDescent="0.55000000000000004">
      <c r="A32" s="64">
        <f t="shared" si="10"/>
        <v>5.0220000000000002</v>
      </c>
      <c r="B32" s="129" t="s">
        <v>66</v>
      </c>
      <c r="C32" s="132" t="s">
        <v>97</v>
      </c>
      <c r="D32" s="130" t="s">
        <v>27</v>
      </c>
      <c r="E32" s="114">
        <v>0</v>
      </c>
      <c r="F32" s="83">
        <f t="shared" si="7"/>
        <v>0.59722222222222199</v>
      </c>
    </row>
    <row r="33" spans="1:6" ht="19.5" customHeight="1" x14ac:dyDescent="0.55000000000000004">
      <c r="A33" s="9">
        <f>A30+0.01</f>
        <v>5.0299999999999994</v>
      </c>
      <c r="C33" s="112" t="s">
        <v>26</v>
      </c>
      <c r="E33" s="94"/>
      <c r="F33" s="82">
        <f t="shared" si="7"/>
        <v>0.59722222222222199</v>
      </c>
    </row>
    <row r="34" spans="1:6" ht="53.1" customHeight="1" x14ac:dyDescent="0.55000000000000004">
      <c r="A34" s="64">
        <f>A33+0.001</f>
        <v>5.0309999999999997</v>
      </c>
      <c r="B34" s="129" t="s">
        <v>66</v>
      </c>
      <c r="C34" s="132" t="s">
        <v>73</v>
      </c>
      <c r="D34" s="130" t="s">
        <v>47</v>
      </c>
      <c r="E34" s="131">
        <v>0</v>
      </c>
      <c r="F34" s="125">
        <f t="shared" si="3"/>
        <v>0.59722222222222199</v>
      </c>
    </row>
    <row r="35" spans="1:6" ht="18.75" customHeight="1" x14ac:dyDescent="0.55000000000000004">
      <c r="A35" s="25">
        <f t="shared" ref="A35:A36" si="11">A34+0.001</f>
        <v>5.032</v>
      </c>
      <c r="B35" s="10" t="s">
        <v>39</v>
      </c>
      <c r="C35" s="138" t="s">
        <v>72</v>
      </c>
      <c r="D35" s="23" t="s">
        <v>47</v>
      </c>
      <c r="E35" s="139">
        <v>3</v>
      </c>
      <c r="F35" s="82">
        <f t="shared" si="3"/>
        <v>0.59722222222222199</v>
      </c>
    </row>
    <row r="36" spans="1:6" ht="16.350000000000001" customHeight="1" x14ac:dyDescent="0.55000000000000004">
      <c r="A36" s="25">
        <f t="shared" si="11"/>
        <v>5.0330000000000004</v>
      </c>
      <c r="B36" s="10" t="s">
        <v>39</v>
      </c>
      <c r="C36" s="138" t="s">
        <v>74</v>
      </c>
      <c r="D36" s="23" t="s">
        <v>47</v>
      </c>
      <c r="E36" s="139">
        <v>3</v>
      </c>
      <c r="F36" s="82">
        <f t="shared" si="3"/>
        <v>0.59930555555555531</v>
      </c>
    </row>
    <row r="37" spans="1:6" ht="16.350000000000001" customHeight="1" x14ac:dyDescent="0.55000000000000004">
      <c r="A37" s="25">
        <f t="shared" ref="A37:A40" si="12">A36+0.001</f>
        <v>5.0340000000000007</v>
      </c>
      <c r="B37" s="10" t="s">
        <v>39</v>
      </c>
      <c r="C37" s="140" t="s">
        <v>75</v>
      </c>
      <c r="D37" s="23" t="s">
        <v>47</v>
      </c>
      <c r="E37" s="141">
        <v>3</v>
      </c>
      <c r="F37" s="82">
        <f t="shared" si="3"/>
        <v>0.60138888888888864</v>
      </c>
    </row>
    <row r="38" spans="1:6" ht="16.350000000000001" customHeight="1" x14ac:dyDescent="0.55000000000000004">
      <c r="A38" s="25">
        <f t="shared" si="12"/>
        <v>5.035000000000001</v>
      </c>
      <c r="B38" s="10" t="s">
        <v>39</v>
      </c>
      <c r="C38" s="140" t="s">
        <v>76</v>
      </c>
      <c r="D38" s="23" t="s">
        <v>47</v>
      </c>
      <c r="E38" s="141">
        <v>3</v>
      </c>
      <c r="F38" s="82">
        <f t="shared" si="3"/>
        <v>0.60347222222222197</v>
      </c>
    </row>
    <row r="39" spans="1:6" ht="16.350000000000001" customHeight="1" x14ac:dyDescent="0.55000000000000004">
      <c r="A39" s="25">
        <f t="shared" si="12"/>
        <v>5.0360000000000014</v>
      </c>
      <c r="B39" s="10" t="s">
        <v>39</v>
      </c>
      <c r="C39" s="140" t="s">
        <v>77</v>
      </c>
      <c r="D39" s="23" t="s">
        <v>47</v>
      </c>
      <c r="E39" s="141">
        <v>3</v>
      </c>
      <c r="F39" s="82">
        <f t="shared" si="3"/>
        <v>0.60555555555555529</v>
      </c>
    </row>
    <row r="40" spans="1:6" ht="16.350000000000001" customHeight="1" x14ac:dyDescent="0.55000000000000004">
      <c r="A40" s="25">
        <f t="shared" si="12"/>
        <v>5.0370000000000017</v>
      </c>
      <c r="B40" s="10" t="s">
        <v>39</v>
      </c>
      <c r="C40" s="140" t="s">
        <v>78</v>
      </c>
      <c r="D40" s="23" t="s">
        <v>47</v>
      </c>
      <c r="E40" s="141">
        <v>3</v>
      </c>
      <c r="F40" s="82">
        <f t="shared" si="3"/>
        <v>0.60763888888888862</v>
      </c>
    </row>
    <row r="41" spans="1:6" ht="21.6" customHeight="1" x14ac:dyDescent="0.55000000000000004">
      <c r="A41" s="19">
        <f>A33+0.01</f>
        <v>5.0399999999999991</v>
      </c>
      <c r="C41" s="136" t="s">
        <v>28</v>
      </c>
      <c r="E41" s="137">
        <v>3</v>
      </c>
      <c r="F41" s="82">
        <f t="shared" si="3"/>
        <v>0.60972222222222194</v>
      </c>
    </row>
    <row r="42" spans="1:6" ht="21.6" customHeight="1" x14ac:dyDescent="0.55000000000000004">
      <c r="A42" s="25">
        <f t="shared" ref="A42:A43" si="13">A41+0.001</f>
        <v>5.0409999999999995</v>
      </c>
      <c r="B42" s="10" t="s">
        <v>39</v>
      </c>
      <c r="C42" s="63" t="s">
        <v>68</v>
      </c>
      <c r="D42" s="105" t="s">
        <v>54</v>
      </c>
      <c r="E42" s="93">
        <v>3</v>
      </c>
      <c r="F42" s="82">
        <f t="shared" si="3"/>
        <v>0.61180555555555527</v>
      </c>
    </row>
    <row r="43" spans="1:6" ht="21.6" customHeight="1" x14ac:dyDescent="0.55000000000000004">
      <c r="A43" s="25">
        <f t="shared" si="13"/>
        <v>5.0419999999999998</v>
      </c>
      <c r="B43" s="10" t="s">
        <v>39</v>
      </c>
      <c r="C43" s="63" t="s">
        <v>69</v>
      </c>
      <c r="D43" s="105" t="s">
        <v>54</v>
      </c>
      <c r="E43" s="93">
        <v>3</v>
      </c>
      <c r="F43" s="82">
        <f t="shared" si="3"/>
        <v>0.6138888888888886</v>
      </c>
    </row>
    <row r="44" spans="1:6" ht="21.6" customHeight="1" x14ac:dyDescent="0.55000000000000004">
      <c r="A44" s="145">
        <f t="shared" ref="A44:A46" si="14">A43+0.001</f>
        <v>5.0430000000000001</v>
      </c>
      <c r="B44" s="146" t="s">
        <v>39</v>
      </c>
      <c r="C44" s="147" t="s">
        <v>70</v>
      </c>
      <c r="D44" s="148" t="s">
        <v>54</v>
      </c>
      <c r="E44" s="149">
        <v>0</v>
      </c>
      <c r="F44" s="150">
        <f t="shared" si="3"/>
        <v>0.61597222222222192</v>
      </c>
    </row>
    <row r="45" spans="1:6" ht="21.35" customHeight="1" x14ac:dyDescent="0.55000000000000004">
      <c r="A45" s="145">
        <f t="shared" si="14"/>
        <v>5.0440000000000005</v>
      </c>
      <c r="B45" s="146" t="s">
        <v>39</v>
      </c>
      <c r="C45" s="147" t="s">
        <v>70</v>
      </c>
      <c r="D45" s="148" t="s">
        <v>54</v>
      </c>
      <c r="E45" s="149">
        <v>0</v>
      </c>
      <c r="F45" s="150">
        <f t="shared" si="3"/>
        <v>0.61597222222222192</v>
      </c>
    </row>
    <row r="46" spans="1:6" ht="21.6" customHeight="1" x14ac:dyDescent="0.55000000000000004">
      <c r="A46" s="145">
        <f t="shared" si="14"/>
        <v>5.0450000000000008</v>
      </c>
      <c r="B46" s="146" t="s">
        <v>39</v>
      </c>
      <c r="C46" s="147" t="s">
        <v>70</v>
      </c>
      <c r="D46" s="148" t="s">
        <v>54</v>
      </c>
      <c r="E46" s="149">
        <v>0</v>
      </c>
      <c r="F46" s="150">
        <f t="shared" si="3"/>
        <v>0.61597222222222192</v>
      </c>
    </row>
    <row r="47" spans="1:6" ht="19.5" customHeight="1" x14ac:dyDescent="0.55000000000000004">
      <c r="A47" s="152">
        <f>A41+0.01</f>
        <v>5.0499999999999989</v>
      </c>
      <c r="B47" s="146" t="s">
        <v>39</v>
      </c>
      <c r="C47" s="157" t="s">
        <v>23</v>
      </c>
      <c r="D47" s="148" t="s">
        <v>30</v>
      </c>
      <c r="E47" s="149"/>
      <c r="F47" s="150">
        <f>F46+TIME(0,E46,0)</f>
        <v>0.61597222222222192</v>
      </c>
    </row>
    <row r="48" spans="1:6" ht="19.5" customHeight="1" x14ac:dyDescent="0.55000000000000004">
      <c r="A48" s="56"/>
      <c r="B48" s="57"/>
      <c r="C48" s="1"/>
      <c r="E48" s="95"/>
      <c r="F48" s="82">
        <f t="shared" si="3"/>
        <v>0.61597222222222192</v>
      </c>
    </row>
    <row r="49" spans="1:6" ht="26.1" customHeight="1" x14ac:dyDescent="0.55000000000000004">
      <c r="A49" s="9">
        <v>6</v>
      </c>
      <c r="B49" s="10"/>
      <c r="C49" s="3" t="s">
        <v>49</v>
      </c>
      <c r="D49" s="26"/>
      <c r="E49" s="92"/>
      <c r="F49" s="82">
        <f t="shared" si="3"/>
        <v>0.61597222222222192</v>
      </c>
    </row>
    <row r="50" spans="1:6" s="8" customFormat="1" ht="19.5" customHeight="1" x14ac:dyDescent="0.55000000000000004">
      <c r="A50" s="152">
        <f t="shared" ref="A50:A58" si="15">A49+0.01</f>
        <v>6.01</v>
      </c>
      <c r="B50" s="156" t="s">
        <v>7</v>
      </c>
      <c r="C50" s="153" t="s">
        <v>23</v>
      </c>
      <c r="D50" s="154" t="s">
        <v>30</v>
      </c>
      <c r="E50" s="160"/>
      <c r="F50" s="150">
        <f t="shared" si="3"/>
        <v>0.61597222222222192</v>
      </c>
    </row>
    <row r="51" spans="1:6" s="8" customFormat="1" ht="19.5" customHeight="1" x14ac:dyDescent="0.55000000000000004">
      <c r="A51" s="152">
        <f>A50+0.01</f>
        <v>6.02</v>
      </c>
      <c r="B51" s="156" t="s">
        <v>7</v>
      </c>
      <c r="C51" s="153" t="s">
        <v>31</v>
      </c>
      <c r="D51" s="154" t="s">
        <v>43</v>
      </c>
      <c r="E51" s="160"/>
      <c r="F51" s="150">
        <f t="shared" si="3"/>
        <v>0.61597222222222192</v>
      </c>
    </row>
    <row r="52" spans="1:6" ht="19.5" customHeight="1" x14ac:dyDescent="0.55000000000000004">
      <c r="A52" s="9">
        <f t="shared" si="15"/>
        <v>6.0299999999999994</v>
      </c>
      <c r="C52" s="29" t="s">
        <v>24</v>
      </c>
      <c r="E52" s="96"/>
      <c r="F52" s="82">
        <f t="shared" si="3"/>
        <v>0.61597222222222192</v>
      </c>
    </row>
    <row r="53" spans="1:6" ht="15.75" customHeight="1" x14ac:dyDescent="0.55000000000000004">
      <c r="A53" s="25">
        <f>A52+0.001</f>
        <v>6.0309999999999997</v>
      </c>
      <c r="B53" s="58" t="s">
        <v>7</v>
      </c>
      <c r="C53" s="134" t="s">
        <v>71</v>
      </c>
      <c r="D53" s="24" t="s">
        <v>40</v>
      </c>
      <c r="E53" s="96">
        <v>3</v>
      </c>
      <c r="F53" s="82">
        <f t="shared" si="3"/>
        <v>0.61597222222222192</v>
      </c>
    </row>
    <row r="54" spans="1:6" ht="19.5" customHeight="1" x14ac:dyDescent="0.55000000000000004">
      <c r="A54" s="152">
        <f>A52+0.01</f>
        <v>6.0399999999999991</v>
      </c>
      <c r="B54" s="159"/>
      <c r="C54" s="153" t="s">
        <v>25</v>
      </c>
      <c r="D54" s="154" t="s">
        <v>27</v>
      </c>
      <c r="E54" s="160"/>
      <c r="F54" s="150">
        <f t="shared" si="3"/>
        <v>0.61805555555555525</v>
      </c>
    </row>
    <row r="55" spans="1:6" ht="19.5" customHeight="1" x14ac:dyDescent="0.55000000000000004">
      <c r="A55" s="9">
        <f>A54+0.01</f>
        <v>6.0499999999999989</v>
      </c>
      <c r="B55" s="58" t="s">
        <v>7</v>
      </c>
      <c r="C55" s="29" t="s">
        <v>26</v>
      </c>
      <c r="E55" s="92"/>
      <c r="F55" s="82">
        <f t="shared" si="3"/>
        <v>0.61805555555555525</v>
      </c>
    </row>
    <row r="56" spans="1:6" ht="45.95" customHeight="1" x14ac:dyDescent="0.55000000000000004">
      <c r="A56" s="64">
        <f>A54+0.001</f>
        <v>6.0409999999999995</v>
      </c>
      <c r="B56" s="129" t="s">
        <v>58</v>
      </c>
      <c r="C56" s="135" t="s">
        <v>67</v>
      </c>
      <c r="D56" s="133" t="s">
        <v>47</v>
      </c>
      <c r="E56" s="114">
        <v>0</v>
      </c>
      <c r="F56" s="125">
        <f t="shared" ref="F56" si="16">F55+TIME(0,E55,0)</f>
        <v>0.61805555555555525</v>
      </c>
    </row>
    <row r="57" spans="1:6" s="2" customFormat="1" ht="19.350000000000001" customHeight="1" x14ac:dyDescent="0.55000000000000004">
      <c r="A57" s="152">
        <f>A55+0.01</f>
        <v>6.0599999999999987</v>
      </c>
      <c r="B57" s="156" t="s">
        <v>7</v>
      </c>
      <c r="C57" s="153" t="s">
        <v>28</v>
      </c>
      <c r="D57" s="154" t="s">
        <v>54</v>
      </c>
      <c r="E57" s="162"/>
      <c r="F57" s="150">
        <f t="shared" si="3"/>
        <v>0.61805555555555525</v>
      </c>
    </row>
    <row r="58" spans="1:6" s="11" customFormat="1" ht="19.5" customHeight="1" x14ac:dyDescent="0.55000000000000004">
      <c r="A58" s="152">
        <f t="shared" si="15"/>
        <v>6.0699999999999985</v>
      </c>
      <c r="B58" s="156" t="s">
        <v>7</v>
      </c>
      <c r="C58" s="157" t="s">
        <v>22</v>
      </c>
      <c r="D58" s="148" t="s">
        <v>48</v>
      </c>
      <c r="E58" s="158"/>
      <c r="F58" s="150">
        <f t="shared" si="3"/>
        <v>0.61805555555555525</v>
      </c>
    </row>
    <row r="59" spans="1:6" s="2" customFormat="1" ht="19.5" customHeight="1" x14ac:dyDescent="0.55000000000000004">
      <c r="A59" s="59"/>
      <c r="B59" s="60"/>
      <c r="E59" s="92"/>
      <c r="F59" s="82">
        <f t="shared" si="3"/>
        <v>0.61805555555555525</v>
      </c>
    </row>
    <row r="60" spans="1:6" s="2" customFormat="1" ht="19.5" customHeight="1" x14ac:dyDescent="0.55000000000000004">
      <c r="A60" s="9">
        <v>7</v>
      </c>
      <c r="B60" s="58"/>
      <c r="C60" s="3" t="s">
        <v>44</v>
      </c>
      <c r="D60" s="12"/>
      <c r="E60" s="97"/>
      <c r="F60" s="82">
        <f t="shared" si="3"/>
        <v>0.61805555555555525</v>
      </c>
    </row>
    <row r="61" spans="1:6" s="2" customFormat="1" ht="19.5" customHeight="1" x14ac:dyDescent="0.55000000000000004">
      <c r="A61" s="152">
        <f t="shared" ref="A61:A80" si="17">A60+0.01</f>
        <v>7.01</v>
      </c>
      <c r="B61" s="146" t="s">
        <v>39</v>
      </c>
      <c r="C61" s="153" t="s">
        <v>22</v>
      </c>
      <c r="D61" s="154" t="s">
        <v>48</v>
      </c>
      <c r="E61" s="155"/>
      <c r="F61" s="150">
        <f t="shared" si="3"/>
        <v>0.61805555555555525</v>
      </c>
    </row>
    <row r="62" spans="1:6" s="2" customFormat="1" ht="19.5" customHeight="1" x14ac:dyDescent="0.55000000000000004">
      <c r="A62" s="152">
        <f>A61+0.01</f>
        <v>7.02</v>
      </c>
      <c r="B62" s="146" t="s">
        <v>39</v>
      </c>
      <c r="C62" s="153" t="s">
        <v>23</v>
      </c>
      <c r="D62" s="154" t="s">
        <v>30</v>
      </c>
      <c r="E62" s="149"/>
      <c r="F62" s="164">
        <f t="shared" si="3"/>
        <v>0.61805555555555525</v>
      </c>
    </row>
    <row r="63" spans="1:6" s="2" customFormat="1" ht="19.5" customHeight="1" x14ac:dyDescent="0.55000000000000004">
      <c r="A63" s="152">
        <f>A62+0.01</f>
        <v>7.0299999999999994</v>
      </c>
      <c r="B63" s="146" t="s">
        <v>39</v>
      </c>
      <c r="C63" s="153" t="s">
        <v>31</v>
      </c>
      <c r="D63" s="154" t="s">
        <v>43</v>
      </c>
      <c r="E63" s="149"/>
      <c r="F63" s="164">
        <f t="shared" si="3"/>
        <v>0.61805555555555525</v>
      </c>
    </row>
    <row r="64" spans="1:6" s="2" customFormat="1" ht="19.5" customHeight="1" x14ac:dyDescent="0.55000000000000004">
      <c r="A64" s="152">
        <f>A63+0.01</f>
        <v>7.0399999999999991</v>
      </c>
      <c r="B64" s="146" t="s">
        <v>39</v>
      </c>
      <c r="C64" s="161" t="s">
        <v>32</v>
      </c>
      <c r="D64" s="154" t="s">
        <v>6</v>
      </c>
      <c r="E64" s="149"/>
      <c r="F64" s="150">
        <f t="shared" si="3"/>
        <v>0.61805555555555525</v>
      </c>
    </row>
    <row r="65" spans="1:6" s="2" customFormat="1" ht="19.5" customHeight="1" x14ac:dyDescent="0.55000000000000004">
      <c r="A65" s="9">
        <f t="shared" si="17"/>
        <v>7.0499999999999989</v>
      </c>
      <c r="B65" s="10"/>
      <c r="C65" s="29" t="s">
        <v>24</v>
      </c>
      <c r="D65" s="24"/>
      <c r="E65" s="93"/>
      <c r="F65" s="82">
        <f t="shared" si="3"/>
        <v>0.61805555555555525</v>
      </c>
    </row>
    <row r="66" spans="1:6" s="2" customFormat="1" ht="78.7" customHeight="1" x14ac:dyDescent="0.55000000000000004">
      <c r="A66" s="64">
        <f t="shared" ref="A66:A73" si="18">A65+0.001</f>
        <v>7.0509999999999993</v>
      </c>
      <c r="B66" s="129" t="s">
        <v>86</v>
      </c>
      <c r="C66" s="143" t="s">
        <v>88</v>
      </c>
      <c r="D66" s="133" t="s">
        <v>40</v>
      </c>
      <c r="E66" s="114">
        <v>0</v>
      </c>
      <c r="F66" s="83">
        <f t="shared" si="3"/>
        <v>0.61805555555555525</v>
      </c>
    </row>
    <row r="67" spans="1:6" s="2" customFormat="1" ht="98.25" customHeight="1" x14ac:dyDescent="0.55000000000000004">
      <c r="A67" s="64">
        <f t="shared" si="18"/>
        <v>7.0519999999999996</v>
      </c>
      <c r="B67" s="129" t="s">
        <v>66</v>
      </c>
      <c r="C67" s="143" t="s">
        <v>89</v>
      </c>
      <c r="D67" s="133" t="s">
        <v>40</v>
      </c>
      <c r="E67" s="114">
        <v>0</v>
      </c>
      <c r="F67" s="83">
        <f t="shared" si="3"/>
        <v>0.61805555555555525</v>
      </c>
    </row>
    <row r="68" spans="1:6" s="2" customFormat="1" ht="79.5" customHeight="1" x14ac:dyDescent="0.55000000000000004">
      <c r="A68" s="64">
        <f t="shared" si="18"/>
        <v>7.0529999999999999</v>
      </c>
      <c r="B68" s="129" t="s">
        <v>66</v>
      </c>
      <c r="C68" s="143" t="s">
        <v>90</v>
      </c>
      <c r="D68" s="133" t="s">
        <v>40</v>
      </c>
      <c r="E68" s="114">
        <v>0</v>
      </c>
      <c r="F68" s="83">
        <f t="shared" ref="F68:F73" si="19">F67+TIME(0,E67,0)</f>
        <v>0.61805555555555525</v>
      </c>
    </row>
    <row r="69" spans="1:6" s="2" customFormat="1" ht="51.7" customHeight="1" x14ac:dyDescent="0.55000000000000004">
      <c r="A69" s="64">
        <f t="shared" si="18"/>
        <v>7.0540000000000003</v>
      </c>
      <c r="B69" s="129" t="s">
        <v>66</v>
      </c>
      <c r="C69" s="143" t="s">
        <v>91</v>
      </c>
      <c r="D69" s="133" t="s">
        <v>40</v>
      </c>
      <c r="E69" s="114">
        <v>0</v>
      </c>
      <c r="F69" s="83">
        <f t="shared" si="19"/>
        <v>0.61805555555555525</v>
      </c>
    </row>
    <row r="70" spans="1:6" s="2" customFormat="1" ht="59.25" customHeight="1" x14ac:dyDescent="0.55000000000000004">
      <c r="A70" s="64">
        <f t="shared" si="18"/>
        <v>7.0550000000000006</v>
      </c>
      <c r="B70" s="129" t="s">
        <v>66</v>
      </c>
      <c r="C70" s="143" t="s">
        <v>92</v>
      </c>
      <c r="D70" s="133" t="s">
        <v>40</v>
      </c>
      <c r="E70" s="114">
        <v>0</v>
      </c>
      <c r="F70" s="83">
        <f t="shared" si="19"/>
        <v>0.61805555555555525</v>
      </c>
    </row>
    <row r="71" spans="1:6" s="2" customFormat="1" ht="38" customHeight="1" x14ac:dyDescent="0.55000000000000004">
      <c r="A71" s="64">
        <f t="shared" si="18"/>
        <v>7.0560000000000009</v>
      </c>
      <c r="B71" s="129" t="s">
        <v>18</v>
      </c>
      <c r="C71" s="143" t="s">
        <v>93</v>
      </c>
      <c r="D71" s="133" t="s">
        <v>40</v>
      </c>
      <c r="E71" s="114">
        <v>0</v>
      </c>
      <c r="F71" s="83">
        <f t="shared" si="19"/>
        <v>0.61805555555555525</v>
      </c>
    </row>
    <row r="72" spans="1:6" s="2" customFormat="1" ht="39" customHeight="1" x14ac:dyDescent="0.55000000000000004">
      <c r="A72" s="64">
        <f t="shared" si="18"/>
        <v>7.0570000000000013</v>
      </c>
      <c r="B72" s="129" t="s">
        <v>18</v>
      </c>
      <c r="C72" s="143" t="s">
        <v>94</v>
      </c>
      <c r="D72" s="133" t="s">
        <v>40</v>
      </c>
      <c r="E72" s="114">
        <v>0</v>
      </c>
      <c r="F72" s="83">
        <f t="shared" si="19"/>
        <v>0.61805555555555525</v>
      </c>
    </row>
    <row r="73" spans="1:6" s="2" customFormat="1" ht="34.5" customHeight="1" x14ac:dyDescent="0.55000000000000004">
      <c r="A73" s="64">
        <f t="shared" si="18"/>
        <v>7.0580000000000016</v>
      </c>
      <c r="B73" s="129" t="s">
        <v>18</v>
      </c>
      <c r="C73" s="143" t="s">
        <v>95</v>
      </c>
      <c r="D73" s="133" t="s">
        <v>40</v>
      </c>
      <c r="E73" s="114">
        <v>0</v>
      </c>
      <c r="F73" s="83">
        <f t="shared" si="19"/>
        <v>0.61805555555555525</v>
      </c>
    </row>
    <row r="74" spans="1:6" s="2" customFormat="1" ht="19.5" customHeight="1" x14ac:dyDescent="0.55000000000000004">
      <c r="A74" s="9">
        <f>A65+0.01</f>
        <v>7.0599999999999987</v>
      </c>
      <c r="B74" s="12"/>
      <c r="C74" s="78" t="s">
        <v>25</v>
      </c>
      <c r="E74" s="93"/>
      <c r="F74" s="82">
        <f t="shared" si="3"/>
        <v>0.61805555555555525</v>
      </c>
    </row>
    <row r="75" spans="1:6" s="2" customFormat="1" ht="90.75" customHeight="1" x14ac:dyDescent="0.55000000000000004">
      <c r="A75" s="64">
        <f t="shared" ref="A75:A77" si="20">A74+0.001</f>
        <v>7.0609999999999991</v>
      </c>
      <c r="B75" s="129" t="s">
        <v>66</v>
      </c>
      <c r="C75" s="143" t="s">
        <v>98</v>
      </c>
      <c r="D75" s="133" t="s">
        <v>27</v>
      </c>
      <c r="E75" s="114">
        <v>0</v>
      </c>
      <c r="F75" s="83">
        <f t="shared" si="3"/>
        <v>0.61805555555555525</v>
      </c>
    </row>
    <row r="76" spans="1:6" s="2" customFormat="1" ht="78" customHeight="1" x14ac:dyDescent="0.55000000000000004">
      <c r="A76" s="64">
        <f t="shared" si="20"/>
        <v>7.0619999999999994</v>
      </c>
      <c r="B76" s="129" t="s">
        <v>66</v>
      </c>
      <c r="C76" s="143" t="s">
        <v>99</v>
      </c>
      <c r="D76" s="133" t="s">
        <v>27</v>
      </c>
      <c r="E76" s="114">
        <v>0</v>
      </c>
      <c r="F76" s="83">
        <f t="shared" si="3"/>
        <v>0.61805555555555525</v>
      </c>
    </row>
    <row r="77" spans="1:6" s="2" customFormat="1" ht="45.75" customHeight="1" x14ac:dyDescent="0.55000000000000004">
      <c r="A77" s="64">
        <f t="shared" si="20"/>
        <v>7.0629999999999997</v>
      </c>
      <c r="B77" s="129" t="s">
        <v>66</v>
      </c>
      <c r="C77" s="143" t="s">
        <v>100</v>
      </c>
      <c r="D77" s="133" t="s">
        <v>27</v>
      </c>
      <c r="E77" s="114">
        <v>0</v>
      </c>
      <c r="F77" s="83">
        <f t="shared" si="3"/>
        <v>0.61805555555555525</v>
      </c>
    </row>
    <row r="78" spans="1:6" ht="19.5" customHeight="1" x14ac:dyDescent="0.55000000000000004">
      <c r="A78" s="152">
        <f>A74+0.01</f>
        <v>7.0699999999999985</v>
      </c>
      <c r="B78" s="146" t="s">
        <v>39</v>
      </c>
      <c r="C78" s="153" t="s">
        <v>26</v>
      </c>
      <c r="D78" s="154" t="s">
        <v>47</v>
      </c>
      <c r="E78" s="149"/>
      <c r="F78" s="150">
        <f t="shared" si="3"/>
        <v>0.61805555555555525</v>
      </c>
    </row>
    <row r="79" spans="1:6" s="13" customFormat="1" ht="19.5" customHeight="1" x14ac:dyDescent="0.55000000000000004">
      <c r="A79" s="152">
        <f t="shared" si="17"/>
        <v>7.0799999999999983</v>
      </c>
      <c r="B79" s="146" t="s">
        <v>39</v>
      </c>
      <c r="C79" s="157" t="s">
        <v>28</v>
      </c>
      <c r="D79" s="148" t="s">
        <v>54</v>
      </c>
      <c r="E79" s="149"/>
      <c r="F79" s="150">
        <f t="shared" si="3"/>
        <v>0.61805555555555525</v>
      </c>
    </row>
    <row r="80" spans="1:6" s="13" customFormat="1" ht="19.5" customHeight="1" x14ac:dyDescent="0.55000000000000004">
      <c r="A80" s="9">
        <f t="shared" si="17"/>
        <v>7.0899999999999981</v>
      </c>
      <c r="C80" s="112" t="s">
        <v>101</v>
      </c>
      <c r="E80" s="93"/>
      <c r="F80" s="82">
        <f t="shared" ref="F80:F83" si="21">F79+TIME(0,E79,0)</f>
        <v>0.61805555555555525</v>
      </c>
    </row>
    <row r="81" spans="1:9" s="13" customFormat="1" ht="19.5" customHeight="1" x14ac:dyDescent="0.55000000000000004">
      <c r="A81" s="25">
        <f>A80+0.001</f>
        <v>7.0909999999999984</v>
      </c>
      <c r="B81" s="10" t="s">
        <v>39</v>
      </c>
      <c r="C81" s="63" t="s">
        <v>103</v>
      </c>
      <c r="D81" s="105" t="s">
        <v>102</v>
      </c>
      <c r="E81" s="93">
        <v>5</v>
      </c>
      <c r="F81" s="82">
        <f t="shared" si="21"/>
        <v>0.61805555555555525</v>
      </c>
    </row>
    <row r="82" spans="1:9" s="13" customFormat="1" ht="19.5" customHeight="1" x14ac:dyDescent="0.55000000000000004">
      <c r="A82" s="25">
        <v>7.0990000000000002</v>
      </c>
      <c r="B82" s="10"/>
      <c r="C82" s="163" t="s">
        <v>45</v>
      </c>
      <c r="D82" s="105"/>
      <c r="E82" s="93">
        <v>10</v>
      </c>
      <c r="F82" s="82">
        <f t="shared" si="21"/>
        <v>0.62152777777777746</v>
      </c>
    </row>
    <row r="83" spans="1:9" s="13" customFormat="1" ht="19.5" customHeight="1" x14ac:dyDescent="0.55000000000000004">
      <c r="A83" s="19"/>
      <c r="B83" s="151"/>
      <c r="E83" s="137"/>
      <c r="F83" s="82">
        <f t="shared" si="21"/>
        <v>0.62847222222222188</v>
      </c>
    </row>
    <row r="84" spans="1:9" ht="19.5" customHeight="1" x14ac:dyDescent="0.55000000000000004">
      <c r="A84" s="9">
        <v>8</v>
      </c>
      <c r="B84" s="10"/>
      <c r="C84" s="3" t="s">
        <v>13</v>
      </c>
      <c r="D84" s="26"/>
      <c r="F84" s="82">
        <f>F83+TIME(0,E83,0)</f>
        <v>0.62847222222222188</v>
      </c>
      <c r="I84" s="14"/>
    </row>
    <row r="85" spans="1:9" ht="20.45" customHeight="1" x14ac:dyDescent="0.55000000000000004">
      <c r="A85" s="9">
        <f t="shared" ref="A85" si="22">A84+0.01</f>
        <v>8.01</v>
      </c>
      <c r="B85" s="12" t="s">
        <v>9</v>
      </c>
      <c r="C85" s="3" t="s">
        <v>33</v>
      </c>
      <c r="D85" s="24" t="s">
        <v>6</v>
      </c>
      <c r="E85" s="92">
        <v>5</v>
      </c>
      <c r="F85" s="82">
        <f t="shared" si="3"/>
        <v>0.62847222222222188</v>
      </c>
      <c r="I85" s="14"/>
    </row>
    <row r="86" spans="1:9" ht="19.5" customHeight="1" x14ac:dyDescent="0.55000000000000004">
      <c r="A86" s="9">
        <f>A85+0.01</f>
        <v>8.02</v>
      </c>
      <c r="B86" s="10" t="s">
        <v>9</v>
      </c>
      <c r="C86" s="3" t="s">
        <v>36</v>
      </c>
      <c r="D86" s="24"/>
      <c r="E86" s="93"/>
      <c r="F86" s="82">
        <f t="shared" si="3"/>
        <v>0.63194444444444409</v>
      </c>
      <c r="I86" s="14"/>
    </row>
    <row r="87" spans="1:9" s="2" customFormat="1" ht="19.5" customHeight="1" x14ac:dyDescent="0.55000000000000004">
      <c r="A87" s="9">
        <f>A86+0.01</f>
        <v>8.0299999999999994</v>
      </c>
      <c r="B87" s="10"/>
      <c r="C87" s="3" t="s">
        <v>34</v>
      </c>
      <c r="D87" s="24"/>
      <c r="E87" s="93">
        <v>0</v>
      </c>
      <c r="F87" s="82">
        <f t="shared" si="3"/>
        <v>0.63194444444444409</v>
      </c>
      <c r="I87" s="15"/>
    </row>
    <row r="88" spans="1:9" s="2" customFormat="1" ht="19.5" customHeight="1" x14ac:dyDescent="0.55000000000000004">
      <c r="A88" s="25">
        <f>A87+0.001</f>
        <v>8.0309999999999988</v>
      </c>
      <c r="B88" s="10" t="s">
        <v>7</v>
      </c>
      <c r="C88" s="20" t="s">
        <v>46</v>
      </c>
      <c r="D88" s="103" t="s">
        <v>14</v>
      </c>
      <c r="E88" s="93">
        <v>5</v>
      </c>
      <c r="F88" s="82">
        <f t="shared" si="3"/>
        <v>0.63194444444444409</v>
      </c>
      <c r="I88" s="15"/>
    </row>
    <row r="89" spans="1:9" s="2" customFormat="1" ht="19.5" customHeight="1" x14ac:dyDescent="0.55000000000000004">
      <c r="A89" s="25">
        <f>A88+0.001</f>
        <v>8.0319999999999983</v>
      </c>
      <c r="B89" s="10" t="s">
        <v>7</v>
      </c>
      <c r="C89" s="27" t="s">
        <v>62</v>
      </c>
      <c r="D89" s="104" t="s">
        <v>47</v>
      </c>
      <c r="E89" s="93">
        <v>5</v>
      </c>
      <c r="F89" s="82">
        <f t="shared" si="3"/>
        <v>0.6354166666666663</v>
      </c>
      <c r="I89" s="15"/>
    </row>
    <row r="90" spans="1:9" ht="19.5" customHeight="1" x14ac:dyDescent="0.55000000000000004">
      <c r="A90" s="25">
        <f>A89+0.001</f>
        <v>8.0329999999999977</v>
      </c>
      <c r="B90" s="10" t="s">
        <v>7</v>
      </c>
      <c r="C90" s="27" t="s">
        <v>42</v>
      </c>
      <c r="D90" s="104" t="s">
        <v>47</v>
      </c>
      <c r="E90" s="98">
        <v>5</v>
      </c>
      <c r="F90" s="82">
        <f t="shared" si="3"/>
        <v>0.63888888888888851</v>
      </c>
      <c r="I90" s="14"/>
    </row>
    <row r="91" spans="1:9" ht="19.5" customHeight="1" x14ac:dyDescent="0.55000000000000004">
      <c r="A91" s="25">
        <f>A90+0.001</f>
        <v>8.0339999999999971</v>
      </c>
      <c r="B91" s="10" t="s">
        <v>7</v>
      </c>
      <c r="C91" s="20" t="s">
        <v>41</v>
      </c>
      <c r="D91" s="103" t="s">
        <v>40</v>
      </c>
      <c r="E91" s="98">
        <v>5</v>
      </c>
      <c r="F91" s="82">
        <f t="shared" si="3"/>
        <v>0.64236111111111072</v>
      </c>
      <c r="I91" s="14"/>
    </row>
    <row r="92" spans="1:9" ht="19.5" customHeight="1" x14ac:dyDescent="0.55000000000000004">
      <c r="A92" s="25">
        <f t="shared" ref="A92" si="23">A91+0.001</f>
        <v>8.0349999999999966</v>
      </c>
      <c r="B92" s="10" t="s">
        <v>7</v>
      </c>
      <c r="C92" s="27" t="s">
        <v>64</v>
      </c>
      <c r="D92" s="104" t="s">
        <v>16</v>
      </c>
      <c r="E92" s="98">
        <v>5</v>
      </c>
      <c r="F92" s="82">
        <f t="shared" si="3"/>
        <v>0.64583333333333293</v>
      </c>
      <c r="I92" s="14"/>
    </row>
    <row r="93" spans="1:9" s="16" customFormat="1" ht="19.5" customHeight="1" x14ac:dyDescent="0.55000000000000004">
      <c r="A93" s="22">
        <f>A87+0.01</f>
        <v>8.0399999999999991</v>
      </c>
      <c r="B93" s="12"/>
      <c r="C93" s="61" t="s">
        <v>35</v>
      </c>
      <c r="D93" s="62"/>
      <c r="E93" s="98">
        <v>0</v>
      </c>
      <c r="F93" s="82">
        <f t="shared" si="3"/>
        <v>0.64930555555555514</v>
      </c>
      <c r="I93" s="17"/>
    </row>
    <row r="94" spans="1:9" s="16" customFormat="1" ht="19.5" customHeight="1" x14ac:dyDescent="0.55000000000000004">
      <c r="A94" s="25">
        <f t="shared" ref="A94:A98" si="24">A93+0.001</f>
        <v>8.0409999999999986</v>
      </c>
      <c r="B94" s="12" t="s">
        <v>9</v>
      </c>
      <c r="C94" s="63" t="s">
        <v>37</v>
      </c>
      <c r="D94" s="105" t="s">
        <v>12</v>
      </c>
      <c r="E94" s="98">
        <v>0</v>
      </c>
      <c r="F94" s="82">
        <f t="shared" si="3"/>
        <v>0.64930555555555514</v>
      </c>
      <c r="I94" s="17"/>
    </row>
    <row r="95" spans="1:9" s="16" customFormat="1" ht="19.5" customHeight="1" x14ac:dyDescent="0.55000000000000004">
      <c r="A95" s="25">
        <f t="shared" si="24"/>
        <v>8.041999999999998</v>
      </c>
      <c r="B95" s="10" t="s">
        <v>9</v>
      </c>
      <c r="C95" s="63" t="s">
        <v>82</v>
      </c>
      <c r="D95" s="105" t="s">
        <v>29</v>
      </c>
      <c r="E95" s="99">
        <v>3</v>
      </c>
      <c r="F95" s="82">
        <f t="shared" si="3"/>
        <v>0.64930555555555514</v>
      </c>
      <c r="I95" s="17"/>
    </row>
    <row r="96" spans="1:9" ht="19.5" customHeight="1" x14ac:dyDescent="0.55000000000000004">
      <c r="A96" s="25">
        <f t="shared" si="24"/>
        <v>8.0429999999999975</v>
      </c>
      <c r="B96" s="69" t="s">
        <v>18</v>
      </c>
      <c r="C96" s="72" t="s">
        <v>15</v>
      </c>
      <c r="D96" s="107" t="s">
        <v>11</v>
      </c>
      <c r="E96" s="100">
        <v>0</v>
      </c>
      <c r="F96" s="82">
        <f t="shared" si="3"/>
        <v>0.65138888888888846</v>
      </c>
    </row>
    <row r="97" spans="1:6" ht="19.5" customHeight="1" x14ac:dyDescent="0.55000000000000004">
      <c r="A97" s="25">
        <f t="shared" si="24"/>
        <v>8.0439999999999969</v>
      </c>
      <c r="B97" s="66" t="s">
        <v>9</v>
      </c>
      <c r="C97" s="20" t="s">
        <v>21</v>
      </c>
      <c r="D97" s="103" t="s">
        <v>16</v>
      </c>
      <c r="E97" s="113">
        <v>0</v>
      </c>
      <c r="F97" s="82">
        <f t="shared" ref="F97" si="25">F96+TIME(0,E96,0)</f>
        <v>0.65138888888888846</v>
      </c>
    </row>
    <row r="98" spans="1:6" ht="17.350000000000001" customHeight="1" x14ac:dyDescent="0.55000000000000004">
      <c r="A98" s="64">
        <f t="shared" si="24"/>
        <v>8.0449999999999964</v>
      </c>
      <c r="B98" s="65" t="s">
        <v>18</v>
      </c>
      <c r="C98" s="67" t="s">
        <v>19</v>
      </c>
      <c r="D98" s="108" t="s">
        <v>16</v>
      </c>
      <c r="E98" s="114">
        <v>0</v>
      </c>
      <c r="F98" s="83">
        <f t="shared" ref="F98" si="26">F97+TIME(0,E96,0)</f>
        <v>0.65138888888888846</v>
      </c>
    </row>
    <row r="99" spans="1:6" ht="19.5" customHeight="1" x14ac:dyDescent="0.55000000000000004">
      <c r="A99" s="9">
        <f>A93+0.01</f>
        <v>8.0499999999999989</v>
      </c>
      <c r="B99" s="69" t="s">
        <v>9</v>
      </c>
      <c r="C99" s="70" t="s">
        <v>60</v>
      </c>
      <c r="D99" s="103" t="s">
        <v>16</v>
      </c>
      <c r="E99" s="92">
        <v>1</v>
      </c>
      <c r="F99" s="82">
        <f t="shared" ref="F99:F103" si="27">F98+TIME(0,E98,0)</f>
        <v>0.65138888888888846</v>
      </c>
    </row>
    <row r="100" spans="1:6" ht="59" customHeight="1" x14ac:dyDescent="0.55000000000000004">
      <c r="A100" s="9">
        <f t="shared" ref="A100:A101" si="28">A99+0.01</f>
        <v>8.0599999999999987</v>
      </c>
      <c r="B100" s="69" t="s">
        <v>9</v>
      </c>
      <c r="C100" s="126" t="s">
        <v>105</v>
      </c>
      <c r="D100" s="127" t="s">
        <v>16</v>
      </c>
      <c r="E100" s="99">
        <v>1</v>
      </c>
      <c r="F100" s="82">
        <f t="shared" si="27"/>
        <v>0.6520833333333329</v>
      </c>
    </row>
    <row r="101" spans="1:6" ht="19.5" customHeight="1" x14ac:dyDescent="0.55000000000000004">
      <c r="A101" s="9">
        <f t="shared" si="28"/>
        <v>8.0699999999999985</v>
      </c>
      <c r="B101" s="12" t="s">
        <v>9</v>
      </c>
      <c r="C101" s="68" t="s">
        <v>59</v>
      </c>
      <c r="D101" s="103" t="s">
        <v>11</v>
      </c>
      <c r="E101" s="92">
        <v>5</v>
      </c>
      <c r="F101" s="82">
        <f t="shared" si="27"/>
        <v>0.65277777777777735</v>
      </c>
    </row>
    <row r="102" spans="1:6" ht="26.1" customHeight="1" x14ac:dyDescent="0.55000000000000004">
      <c r="A102" s="9">
        <f t="shared" ref="A102" si="29">A101+0.01</f>
        <v>8.0799999999999983</v>
      </c>
      <c r="B102" s="12" t="s">
        <v>9</v>
      </c>
      <c r="C102" s="68" t="s">
        <v>51</v>
      </c>
      <c r="D102" s="103" t="s">
        <v>16</v>
      </c>
      <c r="E102" s="92">
        <v>5</v>
      </c>
      <c r="F102" s="82">
        <f t="shared" si="27"/>
        <v>0.65624999999999956</v>
      </c>
    </row>
    <row r="103" spans="1:6" s="13" customFormat="1" ht="26.1" customHeight="1" x14ac:dyDescent="0.55000000000000004">
      <c r="A103" s="9"/>
      <c r="B103" s="71"/>
      <c r="C103" s="68"/>
      <c r="D103" s="12"/>
      <c r="F103" s="82">
        <f t="shared" si="27"/>
        <v>0.65972222222222177</v>
      </c>
    </row>
    <row r="104" spans="1:6" ht="19.5" customHeight="1" x14ac:dyDescent="0.55000000000000004">
      <c r="A104" s="73">
        <v>9</v>
      </c>
      <c r="B104" s="76"/>
      <c r="C104" s="77" t="s">
        <v>17</v>
      </c>
      <c r="D104" s="74" t="s">
        <v>6</v>
      </c>
      <c r="E104" s="101">
        <v>0</v>
      </c>
      <c r="F104" s="75">
        <f>TIME(17,0,0)</f>
        <v>0.70833333333333337</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2020-11-13T15:12:17Z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