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7/"/>
    </mc:Choice>
  </mc:AlternateContent>
  <xr:revisionPtr revIDLastSave="348" documentId="8_{804F833E-C1EC-44FE-A040-7A6F5B83716D}" xr6:coauthVersionLast="45" xr6:coauthVersionMax="45" xr10:uidLastSave="{47C4FFB4-EFB8-4C32-B101-AFBA7475BD1F}"/>
  <bookViews>
    <workbookView xWindow="-120" yWindow="-120" windowWidth="29040" windowHeight="15840" xr2:uid="{00000000-000D-0000-FFFF-FFFF00000000}"/>
  </bookViews>
  <sheets>
    <sheet name="EC_Closing_Agenda" sheetId="1" r:id="rId1"/>
  </sheets>
  <definedNames>
    <definedName name="_xlnm.Print_Area" localSheetId="0">EC_Closing_Agenda!$A$1:$F$96</definedName>
    <definedName name="Print_Area_MI">EC_Closing_Agenda!$A$1:$E$28</definedName>
    <definedName name="PRINT_AREA_MI_1">EC_Closing_Agenda!$A$1:$E$28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A23" i="1"/>
  <c r="F26" i="1" l="1"/>
  <c r="F93" i="1"/>
  <c r="F27" i="1" l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4" i="1" s="1"/>
  <c r="A29" i="1"/>
  <c r="A40" i="1"/>
  <c r="A41" i="1" s="1"/>
  <c r="A42" i="1" s="1"/>
  <c r="A43" i="1" s="1"/>
  <c r="A44" i="1" s="1"/>
  <c r="A45" i="1" s="1"/>
  <c r="A74" i="1"/>
  <c r="A75" i="1" s="1"/>
  <c r="A76" i="1" s="1"/>
  <c r="A51" i="1"/>
  <c r="A52" i="1" s="1"/>
  <c r="A53" i="1" s="1"/>
  <c r="A54" i="1" s="1"/>
  <c r="A55" i="1" s="1"/>
  <c r="A17" i="1"/>
  <c r="A11" i="1"/>
  <c r="A12" i="1" s="1"/>
  <c r="A13" i="1" s="1"/>
  <c r="A14" i="1" s="1"/>
  <c r="A15" i="1" s="1"/>
  <c r="A9" i="1"/>
  <c r="A8" i="1"/>
  <c r="A18" i="1" l="1"/>
  <c r="A19" i="1" s="1"/>
  <c r="A20" i="1" s="1"/>
  <c r="A21" i="1" s="1"/>
  <c r="A22" i="1" s="1"/>
  <c r="A24" i="1" s="1"/>
  <c r="A25" i="1" s="1"/>
  <c r="A48" i="1"/>
  <c r="A46" i="1"/>
  <c r="A47" i="1" s="1"/>
  <c r="A56" i="1"/>
  <c r="A30" i="1"/>
  <c r="A82" i="1"/>
  <c r="A88" i="1" s="1"/>
  <c r="A89" i="1" s="1"/>
  <c r="A90" i="1" s="1"/>
  <c r="A91" i="1" s="1"/>
  <c r="A77" i="1"/>
  <c r="A64" i="1" l="1"/>
  <c r="A57" i="1"/>
  <c r="A58" i="1" s="1"/>
  <c r="A59" i="1" s="1"/>
  <c r="A60" i="1" s="1"/>
  <c r="A61" i="1" s="1"/>
  <c r="A62" i="1" s="1"/>
  <c r="A63" i="1" s="1"/>
  <c r="A33" i="1"/>
  <c r="A34" i="1" s="1"/>
  <c r="A31" i="1"/>
  <c r="A32" i="1" s="1"/>
  <c r="A79" i="1"/>
  <c r="A80" i="1" s="1"/>
  <c r="A81" i="1" s="1"/>
  <c r="A78" i="1"/>
  <c r="A83" i="1"/>
  <c r="A84" i="1" s="1"/>
  <c r="A37" i="1" l="1"/>
  <c r="A35" i="1"/>
  <c r="A36" i="1" s="1"/>
  <c r="A68" i="1"/>
  <c r="A69" i="1" s="1"/>
  <c r="A70" i="1" s="1"/>
  <c r="A71" i="1" s="1"/>
  <c r="A72" i="1" s="1"/>
  <c r="A65" i="1"/>
  <c r="A66" i="1" s="1"/>
  <c r="A67" i="1" s="1"/>
  <c r="A85" i="1"/>
  <c r="A86" i="1" s="1"/>
  <c r="A87" i="1" s="1"/>
  <c r="F25" i="1" l="1"/>
  <c r="F28" i="1" s="1"/>
  <c r="F29" i="1" s="1"/>
  <c r="F30" i="1" s="1"/>
  <c r="F31" i="1" l="1"/>
  <c r="F32" i="1" s="1"/>
  <c r="F33" i="1" s="1"/>
  <c r="F34" i="1" s="1"/>
  <c r="F35" i="1" l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l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l="1"/>
  <c r="F90" i="1" s="1"/>
  <c r="F91" i="1" s="1"/>
  <c r="F92" i="1" s="1"/>
</calcChain>
</file>

<file path=xl/sharedStrings.xml><?xml version="1.0" encoding="utf-8"?>
<sst xmlns="http://schemas.openxmlformats.org/spreadsheetml/2006/main" count="218" uniqueCount="97">
  <si>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</si>
  <si>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</si>
  <si>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</si>
  <si>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</si>
  <si>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</si>
  <si>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</si>
  <si>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</si>
  <si>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</si>
  <si>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</si>
  <si>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</si>
  <si>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</si>
  <si>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</si>
  <si>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</si>
  <si>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</si>
  <si>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</si>
  <si>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</si>
  <si>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</si>
  <si>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</si>
  <si>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</si>
  <si>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</si>
  <si>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</si>
  <si>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</si>
  <si>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</si>
  <si>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</si>
  <si>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</si>
  <si>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</si>
  <si>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</si>
  <si>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</si>
  <si>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</si>
  <si>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</si>
  <si>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</si>
  <si>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</si>
  <si>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</si>
  <si>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</si>
  <si>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</si>
  <si>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</si>
  <si>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</si>
  <si>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</si>
  <si>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</si>
  <si>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</si>
  <si>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</si>
  <si>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</si>
  <si>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</si>
  <si>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</si>
  <si>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</si>
  <si>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</si>
  <si>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</si>
  <si>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</si>
  <si>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</si>
  <si>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</si>
  <si>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Executive Committee Study Groups, Working Groups, TAGs, Industry Connections</t>
  </si>
  <si>
    <t>Zimmerman</t>
  </si>
  <si>
    <t>AGENDA  -  IEEE 802 LMSC EXECUTIVE COMMITTEE MEETING
IEEE 802 LMSC 124th Plenary Session</t>
  </si>
  <si>
    <t>WG and TAG Officer Confirmations</t>
  </si>
  <si>
    <t>EC Chair Election</t>
  </si>
  <si>
    <t>Confirmation of EC Appointed Positions</t>
  </si>
  <si>
    <t>Friday 1:00PM-5:00PM 
24 Jul 2020</t>
  </si>
  <si>
    <t xml:space="preserve">Call for Tutorials for Nov 2020 Plenary </t>
  </si>
  <si>
    <t xml:space="preserve">Announcement of 802 EC Interim Telecon (Tuesday 6 Oct 2020, 1-3pm ET) </t>
  </si>
  <si>
    <t>R1</t>
  </si>
  <si>
    <t>Update - Status of Ombudsman Policy Text</t>
  </si>
  <si>
    <t xml:space="preserve"> 802 SC Chairs &amp; Ombudsman Appointments</t>
  </si>
  <si>
    <t>Electronic November 2020 Plenary</t>
  </si>
  <si>
    <t>Rules Update</t>
  </si>
  <si>
    <t>802 Public Visibility Report</t>
  </si>
  <si>
    <t>Status Update - Framemaker Licenses</t>
  </si>
  <si>
    <t>Reminder - 802 Webex Licenses Expiration</t>
  </si>
  <si>
    <t>Motion - Authorise the Chair &amp; Vice Chair of IEEE 802 JTC1 SC to develop a status report on behalf of IEEE 802, based on the status pages in 11-20-812 as updated, for consideration by ISO/IEC JTC1/SC6 at their meeting in Oct 2020
     M; Stanley     S: Rosdahl</t>
  </si>
  <si>
    <t>MI*</t>
  </si>
  <si>
    <t xml:space="preserve">Motion to Approve July 2020 EC  Opening Meeting Minutes -  https://mentor.ieee.org/802-ec/dcn/20/ec-20-0109-01-00EC-july-2020-opening-meeting-minutes.pdf </t>
  </si>
  <si>
    <t>ME*</t>
  </si>
  <si>
    <t>To RevCom, P802.1Qcr</t>
  </si>
  <si>
    <t>To RevCom, P802E</t>
  </si>
  <si>
    <t>Approve blog post on the IEEE Std 802.1AS-2020</t>
  </si>
  <si>
    <t>Approve submission of the IEEE 802.1X-2020, P802.1Qcr, P802.1CS, P802.1Qcz and P802.1AE-2018/Cor-1 to ISO/IEC JTC1/SC6 for information under the PSDO agreement.</t>
  </si>
  <si>
    <t>Approve submission of P802.1CMde, IEEE 802.1X-2020 and IEEE 802.1AE-2018/Cor-1 to ISO/IEC JTC1/SC6 for adoption under the PSDO agreement, once approved and published.</t>
  </si>
  <si>
    <t>Approve liaison of IEEE 802.1AE-2018 and IEEE 802.1Xck-2018 comment responses to ISO/IEC JTC1/SC6 under the PSDO agreement</t>
  </si>
  <si>
    <t>802.11 SENS Study Group Rechartering
Motion: i. Grant the first rechartering of the 802.11 SENS [WLAN Sensing] Study Group.
M: Stanley     S: Rosdahl</t>
  </si>
  <si>
    <t>802.11 RCM Study Group Rechartering
Motion: Grant the first rechartering of the 802.11 RCM [Random and Changing MAC Address] Study Group.
M: Stanley     S: Rosdahl</t>
  </si>
  <si>
    <t>ISO IEC/JTC1 Comment response liaison document: 802.11aj
Motion - Approve liaison of the following comment resolution documents to ISO/IEC JTC1/SC6: 11-20-1024r1 as the Liaison response to ISO/IEC/JTC1/SC6 regarding comments on the ISO/IEC/JTC1 8802.11aj FDIS ballot
M: Stanley     S: Rosdahl</t>
  </si>
  <si>
    <t>ISO IEC/JTC1 Comment response liaison document: 802.11ak
Motion: Approve liaison of the following comment resolution documents to ISO/IEC JTC1/SC6: 11-20-1025r1 as the Liaison response to ISO/IEC/JTC1/SC6 regarding comments on the ISO/IEC/JTC1 8802.11ak FDIS ballot
M: Stanley     S: Rosdahl</t>
  </si>
  <si>
    <t>ISO IEC/JTC1 Comment response liaison document: 802.11aq
Motion: Approve liaison of the following comment resolution documents to ISO/IEC JTC1/SC6: 11-20-1026r0 as the Liaison response to ISO/IEC/JTC1/SC6 regarding comments on the ISO/IEC/JTC1 8802.11aq FDIS ballot
M: Stanley     S: Rosdahl</t>
  </si>
  <si>
    <t>Liaison response to ETSI ERM TG11 (https://mentor.ieee.org/802.11/dcn/20/11-20-0861-06-coex-proposed-ls-to-etsi-erm-tg11-in-response-to-a-ls-wrt-ieee-802-11-section-in-tr-103-665-2-4-ghz-srdoc.docx)</t>
  </si>
  <si>
    <t>IEEE 802.3 standards to ISO/IEC JTC1/SC6 for adoption
Motion: Approve submission of the following projects to ISO/IEC JTC/SC6 for adoption under the PSDO agreement:
 IEEE Std 802.3cn-2019
 IEEE Std 802.3cg-2019
 IEEE Std 802.3cq-2020
 IEEE Std 802.3cm-2020
 IEEE Std 802.3ch-2020
 IEEE Std 802.3ca-2020
 IEEE Std 802.3.2-2019
M: Law     S: D'Ambrosia</t>
  </si>
  <si>
    <t>IEEE 802.3 drafts to ISO/IEC JTC1/SC6 for information
Motion: Approve liaison of the following drafts to ISO/IEC JTC1/SC6 for information under the PSDO agreement:
 IEEE P802.3cr/D3.1
 IEEE P802.3cu/D3.0
M: Law     S: D'Ambrosia</t>
  </si>
  <si>
    <t xml:space="preserve">IEEE 802.3 request for category C liaison with IEC TC108/PT63315
Motion: Approve &lt;https://mentor.ieee.org/802-ec/dcn/20/ec-20-0146-00-00EC-ieee-802-3-category-c-iec-tc108-pt63315-request.pdf&gt; to request establishment of an IEEE 802.3 Category C Liaison with IEC TC 108/PT 63315.
Confirm the appointment of Chad Jones as an IEEE 802.3 liaison officer to serve as the IEEE 802.3 Category C Liaison representative to IEC TC 108/PT 63315.
M: Law     S: D'Ambrosia
</t>
  </si>
  <si>
    <t>To NesCom: P802.11ax PAR Extension
Motion: Approve forwarding P802.11ax PAR extension documentation in https://mentor.ieee.org/802.11/dcn/20/11-20-0558-00-00ax-p802-11ax-par-extension-request.pdf to NesCom
M: Stanley     S: Rosdahl</t>
  </si>
  <si>
    <t>To Nescom: P802.11ba PAR Extension
Motion: Approve forwarding P802.11ba PAR extension documentation in https://mentor.ieee.org/802.11/dcn/20/11-20-0555-00-00ba-tgba-par-extension-request.pdf  to NesCom
M: Stanley     S: Rosdahl</t>
  </si>
  <si>
    <t>DT</t>
  </si>
  <si>
    <t>Review status current 802 EC Action Item List -  (https://mentor.ieee.org/802-ec/dcn/19/ec-19-0085-21-00EC-ec-action-items-ongoing.pdf)</t>
  </si>
  <si>
    <t xml:space="preserve">Reminder -  802 EC Monthly Telecon 
     (Tuesday 4 Aug 2020, 1-3pm ET)
     (Teusday 1 Sept 2020, 1-3pm ET)
</t>
  </si>
  <si>
    <t>Treasurer's Report - Treasury, Plenary Session Strategy Ad hoc Update, "Questions from Treasurer" Status Update on Responses</t>
  </si>
  <si>
    <t xml:space="preserve">802.1 communication to 3GPP SA WG2 </t>
  </si>
  <si>
    <t>802.1 communication to IEEE 1722</t>
  </si>
  <si>
    <t>802.1 sharing P802.1Qdd draft with LNI4.0</t>
  </si>
  <si>
    <t>IEEE 802 / SA Task Force - Request for Agenda Items</t>
  </si>
  <si>
    <t xml:space="preserve">This Meeting's Action Item Review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</si>
</sst>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2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1" fillId="0" borderId="19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20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 wrapText="1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2" xfId="0" applyNumberFormat="1" applyFont="1" applyFill="1" applyBorder="1" applyAlignment="1" applyProtection="1">
      <alignment horizontal="left" vertical="top"/>
    </xf>
    <xf numFmtId="2" fontId="20" fillId="16" borderId="23" xfId="0" applyNumberFormat="1" applyFont="1" applyFill="1" applyBorder="1" applyAlignment="1" applyProtection="1">
      <alignment vertical="top"/>
    </xf>
    <xf numFmtId="164" fontId="21" fillId="16" borderId="23" xfId="0" applyFont="1" applyFill="1" applyBorder="1" applyAlignment="1">
      <alignment vertical="top"/>
    </xf>
    <xf numFmtId="165" fontId="20" fillId="0" borderId="19" xfId="0" applyNumberFormat="1" applyFont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8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3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0" fillId="0" borderId="21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9" xfId="0" applyNumberFormat="1" applyFont="1" applyBorder="1" applyAlignment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/>
    </xf>
    <xf numFmtId="2" fontId="22" fillId="0" borderId="10" xfId="0" applyNumberFormat="1" applyFont="1" applyBorder="1" applyAlignment="1">
      <alignment vertical="center"/>
    </xf>
    <xf numFmtId="2" fontId="22" fillId="0" borderId="10" xfId="0" applyNumberFormat="1" applyFont="1" applyBorder="1" applyAlignment="1">
      <alignment vertical="center" wrapText="1"/>
    </xf>
    <xf numFmtId="1" fontId="22" fillId="0" borderId="10" xfId="0" applyNumberFormat="1" applyFont="1" applyBorder="1" applyAlignment="1">
      <alignment vertical="center"/>
    </xf>
    <xf numFmtId="165" fontId="22" fillId="0" borderId="10" xfId="0" applyNumberFormat="1" applyFont="1" applyBorder="1" applyAlignment="1">
      <alignment vertical="center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8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1" fontId="20" fillId="0" borderId="14" xfId="0" applyNumberFormat="1" applyFont="1" applyBorder="1" applyAlignment="1" applyProtection="1">
      <alignment vertical="top"/>
    </xf>
    <xf numFmtId="167" fontId="20" fillId="19" borderId="11" xfId="0" applyNumberFormat="1" applyFont="1" applyFill="1" applyBorder="1" applyAlignment="1" applyProtection="1">
      <alignment horizontal="left" vertical="top"/>
    </xf>
    <xf numFmtId="2" fontId="22" fillId="19" borderId="11" xfId="0" applyNumberFormat="1" applyFont="1" applyFill="1" applyBorder="1" applyAlignment="1" applyProtection="1">
      <alignment horizontal="left" vertical="top" wrapText="1" indent="2"/>
    </xf>
    <xf numFmtId="1" fontId="20" fillId="19" borderId="11" xfId="0" applyNumberFormat="1" applyFont="1" applyFill="1" applyBorder="1" applyAlignment="1" applyProtection="1">
      <alignment vertical="top"/>
    </xf>
    <xf numFmtId="164" fontId="20" fillId="0" borderId="10" xfId="0" applyFont="1" applyBorder="1" applyAlignment="1">
      <alignment horizontal="center" vertical="top"/>
    </xf>
    <xf numFmtId="164" fontId="20" fillId="0" borderId="10" xfId="0" applyFont="1" applyFill="1" applyBorder="1" applyAlignment="1" applyProtection="1">
      <alignment horizontal="center" vertical="top"/>
    </xf>
    <xf numFmtId="164" fontId="20" fillId="14" borderId="10" xfId="0" applyFont="1" applyFill="1" applyBorder="1" applyAlignment="1">
      <alignment horizontal="center" vertical="top"/>
    </xf>
    <xf numFmtId="164" fontId="20" fillId="18" borderId="10" xfId="0" applyFont="1" applyFill="1" applyBorder="1" applyAlignment="1" applyProtection="1">
      <alignment horizontal="center" vertical="top"/>
    </xf>
    <xf numFmtId="2" fontId="20" fillId="0" borderId="10" xfId="0" applyNumberFormat="1" applyFont="1" applyFill="1" applyBorder="1" applyAlignment="1" applyProtection="1">
      <alignment horizontal="center" vertical="top"/>
    </xf>
    <xf numFmtId="2" fontId="20" fillId="0" borderId="18" xfId="0" applyNumberFormat="1" applyFont="1" applyFill="1" applyBorder="1" applyAlignment="1" applyProtection="1">
      <alignment horizontal="center" vertical="top"/>
    </xf>
    <xf numFmtId="2" fontId="20" fillId="0" borderId="12" xfId="0" applyNumberFormat="1" applyFont="1" applyFill="1" applyBorder="1" applyAlignment="1" applyProtection="1">
      <alignment horizontal="center" vertical="top"/>
    </xf>
    <xf numFmtId="2" fontId="22" fillId="0" borderId="10" xfId="0" applyNumberFormat="1" applyFont="1" applyBorder="1" applyAlignment="1">
      <alignment horizontal="center" vertical="center"/>
    </xf>
    <xf numFmtId="2" fontId="20" fillId="16" borderId="23" xfId="0" applyNumberFormat="1" applyFont="1" applyFill="1" applyBorder="1" applyAlignment="1" applyProtection="1">
      <alignment horizontal="center" vertical="top"/>
    </xf>
    <xf numFmtId="2" fontId="20" fillId="0" borderId="11" xfId="0" applyNumberFormat="1" applyFont="1" applyFill="1" applyBorder="1" applyAlignment="1" applyProtection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1" fillId="0" borderId="21" xfId="0" applyFont="1" applyBorder="1" applyAlignment="1">
      <alignment horizontal="center" vertical="top"/>
    </xf>
    <xf numFmtId="164" fontId="20" fillId="0" borderId="11" xfId="0" applyFont="1" applyFill="1" applyBorder="1" applyAlignment="1">
      <alignment horizontal="center" vertical="top"/>
    </xf>
    <xf numFmtId="164" fontId="21" fillId="0" borderId="15" xfId="0" applyFont="1" applyBorder="1" applyAlignment="1">
      <alignment horizontal="center" vertical="top"/>
    </xf>
    <xf numFmtId="2" fontId="24" fillId="21" borderId="11" xfId="0" applyNumberFormat="1" applyFont="1" applyFill="1" applyBorder="1" applyAlignment="1" applyProtection="1">
      <alignment horizontal="center" vertical="top"/>
    </xf>
    <xf numFmtId="164" fontId="20" fillId="19" borderId="11" xfId="0" applyFont="1" applyFill="1" applyBorder="1" applyAlignment="1">
      <alignment horizontal="center" vertical="top"/>
    </xf>
    <xf numFmtId="2" fontId="20" fillId="20" borderId="11" xfId="0" applyNumberFormat="1" applyFont="1" applyFill="1" applyBorder="1" applyAlignment="1" applyProtection="1">
      <alignment horizontal="center" vertical="top"/>
    </xf>
    <xf numFmtId="2" fontId="20" fillId="0" borderId="13" xfId="0" applyNumberFormat="1" applyFont="1" applyFill="1" applyBorder="1" applyAlignment="1" applyProtection="1">
      <alignment horizontal="center" vertical="top"/>
    </xf>
    <xf numFmtId="2" fontId="20" fillId="19" borderId="13" xfId="0" applyNumberFormat="1" applyFont="1" applyFill="1" applyBorder="1" applyAlignment="1" applyProtection="1">
      <alignment horizontal="center" vertical="top"/>
    </xf>
    <xf numFmtId="2" fontId="23" fillId="20" borderId="11" xfId="0" applyNumberFormat="1" applyFont="1" applyFill="1" applyBorder="1" applyAlignment="1" applyProtection="1">
      <alignment horizontal="center" vertical="top"/>
    </xf>
    <xf numFmtId="2" fontId="27" fillId="21" borderId="11" xfId="0" applyNumberFormat="1" applyFont="1" applyFill="1" applyBorder="1" applyAlignment="1" applyProtection="1">
      <alignment horizontal="center" vertical="top"/>
    </xf>
    <xf numFmtId="164" fontId="0" fillId="0" borderId="0" xfId="0" applyAlignment="1">
      <alignment horizontal="center"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horizontal="center" vertical="top"/>
    </xf>
    <xf numFmtId="164" fontId="22" fillId="19" borderId="13" xfId="0" applyFont="1" applyFill="1" applyBorder="1" applyAlignment="1">
      <alignment horizontal="left" vertical="top" wrapText="1"/>
    </xf>
    <xf numFmtId="164" fontId="22" fillId="19" borderId="13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166" fontId="29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Border="1" applyAlignment="1">
      <alignment horizontal="center" vertical="top"/>
    </xf>
    <xf numFmtId="164" fontId="30" fillId="0" borderId="11" xfId="0" applyFont="1" applyBorder="1" applyAlignment="1">
      <alignment horizontal="left" vertical="top" wrapText="1" indent="1"/>
    </xf>
    <xf numFmtId="164" fontId="30" fillId="0" borderId="11" xfId="0" applyFont="1" applyBorder="1" applyAlignment="1">
      <alignment vertical="top"/>
    </xf>
    <xf numFmtId="1" fontId="29" fillId="0" borderId="14" xfId="0" applyNumberFormat="1" applyFont="1" applyFill="1" applyBorder="1" applyAlignment="1" applyProtection="1">
      <alignment vertical="top"/>
    </xf>
    <xf numFmtId="165" fontId="29" fillId="0" borderId="19" xfId="0" applyNumberFormat="1" applyFont="1" applyBorder="1" applyAlignment="1" applyProtection="1">
      <alignment vertical="top"/>
    </xf>
    <xf numFmtId="164" fontId="0" fillId="0" borderId="11" xfId="0" applyFill="1" applyBorder="1" applyAlignment="1">
      <alignment vertical="top"/>
    </xf>
    <xf numFmtId="164" fontId="22" fillId="20" borderId="13" xfId="0" applyFont="1" applyFill="1" applyBorder="1" applyAlignment="1">
      <alignment horizontal="left" vertical="top" wrapText="1"/>
    </xf>
    <xf numFmtId="1" fontId="20" fillId="20" borderId="14" xfId="0" applyNumberFormat="1" applyFont="1" applyFill="1" applyBorder="1" applyAlignment="1" applyProtection="1">
      <alignment vertical="top"/>
    </xf>
    <xf numFmtId="165" fontId="22" fillId="19" borderId="24" xfId="0" applyNumberFormat="1" applyFont="1" applyFill="1" applyBorder="1" applyAlignment="1">
      <alignment vertical="center"/>
    </xf>
    <xf numFmtId="2" fontId="29" fillId="0" borderId="11" xfId="0" applyNumberFormat="1" applyFont="1" applyFill="1" applyBorder="1" applyAlignment="1" applyProtection="1">
      <alignment horizontal="left" vertical="top"/>
    </xf>
    <xf numFmtId="164" fontId="30" fillId="0" borderId="11" xfId="0" applyFont="1" applyFill="1" applyBorder="1" applyAlignment="1" applyProtection="1">
      <alignment vertical="top" wrapText="1"/>
    </xf>
    <xf numFmtId="164" fontId="30" fillId="0" borderId="11" xfId="0" applyFont="1" applyFill="1" applyBorder="1" applyAlignment="1" applyProtection="1">
      <alignment vertical="top"/>
    </xf>
    <xf numFmtId="1" fontId="30" fillId="0" borderId="11" xfId="0" applyNumberFormat="1" applyFont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3"/>
  <sheetViews>
    <sheetView tabSelected="1" zoomScale="160" zoomScaleNormal="160" workbookViewId="0">
      <selection activeCell="K18" sqref="K18"/>
    </sheetView>
  </sheetViews>
  <sheetFormatPr defaultColWidth="8.8984375" defaultRowHeight="19.5" customHeight="1" x14ac:dyDescent="0.25"/>
  <cols>
    <col min="1" max="1" width="4.5" style="17" customWidth="1"/>
    <col min="2" max="2" width="2.796875" style="140" customWidth="1"/>
    <col min="3" max="3" width="41.3984375" style="7" customWidth="1"/>
    <col min="4" max="4" width="9.09765625" style="1" customWidth="1"/>
    <col min="5" max="5" width="3.3984375" style="97" customWidth="1"/>
    <col min="6" max="6" width="7.296875" style="1" customWidth="1"/>
    <col min="7" max="7" width="3.8984375" style="1" customWidth="1"/>
    <col min="8" max="8" width="2.59765625" style="1" customWidth="1"/>
    <col min="9" max="9" width="6" style="1" customWidth="1"/>
    <col min="10" max="10" width="4.09765625" style="1" customWidth="1"/>
    <col min="11" max="256" width="9.8984375" style="1" customWidth="1"/>
    <col min="257" max="16384" width="8.8984375" style="1"/>
  </cols>
  <sheetData>
    <row r="1" spans="1:254" ht="23.45" customHeight="1" x14ac:dyDescent="0.25">
      <c r="A1" s="30" t="s">
        <v>59</v>
      </c>
      <c r="B1" s="119"/>
      <c r="C1" s="32" t="s">
        <v>52</v>
      </c>
      <c r="D1" s="31"/>
      <c r="E1" s="75"/>
      <c r="F1" s="31"/>
    </row>
    <row r="2" spans="1:254" ht="24" customHeight="1" x14ac:dyDescent="0.25">
      <c r="A2" s="33"/>
      <c r="B2" s="119"/>
      <c r="C2" s="32" t="s">
        <v>56</v>
      </c>
      <c r="D2" s="31"/>
      <c r="E2" s="75"/>
      <c r="F2" s="31"/>
    </row>
    <row r="3" spans="1:254" ht="19.5" customHeight="1" x14ac:dyDescent="0.25">
      <c r="A3" s="33"/>
      <c r="B3" s="119"/>
      <c r="C3" s="34"/>
      <c r="D3" s="31"/>
      <c r="E3" s="75"/>
      <c r="F3" s="31"/>
    </row>
    <row r="4" spans="1:254" ht="22.5" customHeight="1" x14ac:dyDescent="0.25">
      <c r="A4" s="35" t="s">
        <v>0</v>
      </c>
      <c r="B4" s="120" t="s">
        <v>1</v>
      </c>
      <c r="C4" s="36" t="s">
        <v>2</v>
      </c>
      <c r="D4" s="31"/>
      <c r="E4" s="76" t="s">
        <v>1</v>
      </c>
      <c r="F4" s="20" t="s">
        <v>1</v>
      </c>
    </row>
    <row r="5" spans="1:254" ht="19.5" customHeight="1" x14ac:dyDescent="0.25">
      <c r="A5" s="37"/>
      <c r="B5" s="121"/>
      <c r="C5" s="38" t="s">
        <v>3</v>
      </c>
      <c r="D5" s="39"/>
      <c r="E5" s="77"/>
      <c r="F5" s="39"/>
    </row>
    <row r="6" spans="1:254" ht="19.5" customHeight="1" x14ac:dyDescent="0.25">
      <c r="A6" s="40"/>
      <c r="B6" s="122"/>
      <c r="C6" s="41" t="s">
        <v>4</v>
      </c>
      <c r="D6" s="42"/>
      <c r="E6" s="78"/>
      <c r="F6" s="43"/>
    </row>
    <row r="7" spans="1:254" s="4" customFormat="1" ht="19.5" customHeight="1" x14ac:dyDescent="0.25">
      <c r="A7" s="30"/>
      <c r="B7" s="120"/>
      <c r="C7" s="44"/>
      <c r="D7" s="45"/>
      <c r="E7" s="79"/>
      <c r="F7" s="46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25">
      <c r="A8" s="47">
        <f>1</f>
        <v>1</v>
      </c>
      <c r="B8" s="123"/>
      <c r="C8" s="48" t="s">
        <v>5</v>
      </c>
      <c r="D8" s="112" t="s">
        <v>6</v>
      </c>
      <c r="E8" s="80">
        <v>5</v>
      </c>
      <c r="F8" s="20">
        <f>TIME(13,0,0)</f>
        <v>0.54166666666666663</v>
      </c>
    </row>
    <row r="9" spans="1:254" ht="15.95" customHeight="1" x14ac:dyDescent="0.25">
      <c r="A9" s="47">
        <f>2</f>
        <v>2</v>
      </c>
      <c r="B9" s="123" t="s">
        <v>7</v>
      </c>
      <c r="C9" s="48" t="s">
        <v>8</v>
      </c>
      <c r="D9" s="112" t="s">
        <v>6</v>
      </c>
      <c r="E9" s="80">
        <v>10</v>
      </c>
      <c r="F9" s="20">
        <f>F8+TIME(0,E8,0)</f>
        <v>0.54513888888888884</v>
      </c>
    </row>
    <row r="10" spans="1:254" ht="19.5" customHeight="1" x14ac:dyDescent="0.25">
      <c r="A10" s="49"/>
      <c r="B10" s="124"/>
      <c r="C10" s="50"/>
      <c r="D10" s="113"/>
      <c r="E10" s="81"/>
      <c r="F10" s="20">
        <f t="shared" ref="F10:F24" si="0">F9+TIME(0,E9,0)</f>
        <v>0.55208333333333326</v>
      </c>
    </row>
    <row r="11" spans="1:254" ht="19.5" customHeight="1" x14ac:dyDescent="0.25">
      <c r="A11" s="51">
        <f>3</f>
        <v>3</v>
      </c>
      <c r="B11" s="125" t="s">
        <v>9</v>
      </c>
      <c r="C11" s="52" t="s">
        <v>21</v>
      </c>
      <c r="D11" s="114" t="s">
        <v>6</v>
      </c>
      <c r="E11" s="82">
        <v>5</v>
      </c>
      <c r="F11" s="20">
        <f t="shared" si="0"/>
        <v>0.55208333333333326</v>
      </c>
    </row>
    <row r="12" spans="1:254" ht="19.5" customHeight="1" x14ac:dyDescent="0.25">
      <c r="A12" s="107">
        <f t="shared" ref="A12:A15" si="1">A11+0.01</f>
        <v>3.01</v>
      </c>
      <c r="B12" s="126" t="s">
        <v>7</v>
      </c>
      <c r="C12" s="109" t="s">
        <v>53</v>
      </c>
      <c r="D12" s="108" t="s">
        <v>6</v>
      </c>
      <c r="E12" s="110">
        <v>15</v>
      </c>
      <c r="F12" s="20">
        <f t="shared" si="0"/>
        <v>0.55555555555555547</v>
      </c>
    </row>
    <row r="13" spans="1:254" ht="19.5" customHeight="1" x14ac:dyDescent="0.25">
      <c r="A13" s="107">
        <f t="shared" si="1"/>
        <v>3.0199999999999996</v>
      </c>
      <c r="B13" s="126" t="s">
        <v>7</v>
      </c>
      <c r="C13" s="109" t="s">
        <v>54</v>
      </c>
      <c r="D13" s="108" t="s">
        <v>12</v>
      </c>
      <c r="E13" s="110">
        <v>5</v>
      </c>
      <c r="F13" s="20">
        <f t="shared" si="0"/>
        <v>0.5659722222222221</v>
      </c>
    </row>
    <row r="14" spans="1:254" ht="19.5" customHeight="1" x14ac:dyDescent="0.25">
      <c r="A14" s="107">
        <f t="shared" si="1"/>
        <v>3.0299999999999994</v>
      </c>
      <c r="B14" s="126" t="s">
        <v>7</v>
      </c>
      <c r="C14" s="109" t="s">
        <v>55</v>
      </c>
      <c r="D14" s="108" t="s">
        <v>6</v>
      </c>
      <c r="E14" s="110">
        <v>10</v>
      </c>
      <c r="F14" s="20">
        <f t="shared" si="0"/>
        <v>0.56944444444444431</v>
      </c>
    </row>
    <row r="15" spans="1:254" ht="19.5" customHeight="1" x14ac:dyDescent="0.25">
      <c r="A15" s="107">
        <f t="shared" si="1"/>
        <v>3.0399999999999991</v>
      </c>
      <c r="B15" s="126" t="s">
        <v>9</v>
      </c>
      <c r="C15" s="109" t="s">
        <v>61</v>
      </c>
      <c r="D15" s="108" t="s">
        <v>6</v>
      </c>
      <c r="E15" s="110">
        <v>3</v>
      </c>
      <c r="F15" s="20">
        <f t="shared" si="0"/>
        <v>0.57638888888888873</v>
      </c>
    </row>
    <row r="16" spans="1:254" ht="14.1" customHeight="1" x14ac:dyDescent="0.25">
      <c r="A16" s="70"/>
      <c r="B16" s="127"/>
      <c r="C16" s="72"/>
      <c r="D16" s="71"/>
      <c r="E16" s="83"/>
      <c r="F16" s="20">
        <f t="shared" si="0"/>
        <v>0.57847222222222205</v>
      </c>
    </row>
    <row r="17" spans="1:6" ht="17.100000000000001" customHeight="1" x14ac:dyDescent="0.25">
      <c r="A17" s="9">
        <f>4</f>
        <v>4</v>
      </c>
      <c r="B17" s="128"/>
      <c r="C17" s="3" t="s">
        <v>10</v>
      </c>
      <c r="D17" s="11"/>
      <c r="E17" s="84"/>
      <c r="F17" s="20">
        <f t="shared" si="0"/>
        <v>0.57847222222222205</v>
      </c>
    </row>
    <row r="18" spans="1:6" ht="24.75" customHeight="1" x14ac:dyDescent="0.25">
      <c r="A18" s="107">
        <f t="shared" ref="A18:A24" si="2">A17+0.01</f>
        <v>4.01</v>
      </c>
      <c r="B18" s="135" t="s">
        <v>88</v>
      </c>
      <c r="C18" s="155" t="s">
        <v>89</v>
      </c>
      <c r="D18" s="102" t="s">
        <v>17</v>
      </c>
      <c r="E18" s="156">
        <v>10</v>
      </c>
      <c r="F18" s="20">
        <f t="shared" si="0"/>
        <v>0.57847222222222205</v>
      </c>
    </row>
    <row r="19" spans="1:6" ht="26.25" customHeight="1" x14ac:dyDescent="0.25">
      <c r="A19" s="107">
        <f t="shared" si="2"/>
        <v>4.0199999999999996</v>
      </c>
      <c r="B19" s="128" t="s">
        <v>9</v>
      </c>
      <c r="C19" s="106" t="s">
        <v>91</v>
      </c>
      <c r="D19" s="102" t="s">
        <v>51</v>
      </c>
      <c r="E19" s="92">
        <v>20</v>
      </c>
      <c r="F19" s="20">
        <f t="shared" si="0"/>
        <v>0.58541666666666647</v>
      </c>
    </row>
    <row r="20" spans="1:6" ht="17.100000000000001" customHeight="1" x14ac:dyDescent="0.25">
      <c r="A20" s="107">
        <f t="shared" si="2"/>
        <v>4.0299999999999994</v>
      </c>
      <c r="B20" s="128" t="s">
        <v>9</v>
      </c>
      <c r="C20" s="106" t="s">
        <v>63</v>
      </c>
      <c r="D20" s="102" t="s">
        <v>12</v>
      </c>
      <c r="E20" s="92">
        <v>10</v>
      </c>
      <c r="F20" s="20">
        <f t="shared" si="0"/>
        <v>0.59930555555555531</v>
      </c>
    </row>
    <row r="21" spans="1:6" ht="17.100000000000001" customHeight="1" x14ac:dyDescent="0.25">
      <c r="A21" s="107">
        <f t="shared" si="2"/>
        <v>4.0399999999999991</v>
      </c>
      <c r="B21" s="128" t="s">
        <v>9</v>
      </c>
      <c r="C21" s="106" t="s">
        <v>60</v>
      </c>
      <c r="D21" s="102" t="s">
        <v>28</v>
      </c>
      <c r="E21" s="92">
        <v>5</v>
      </c>
      <c r="F21" s="20">
        <f t="shared" si="0"/>
        <v>0.60624999999999973</v>
      </c>
    </row>
    <row r="22" spans="1:6" ht="17.100000000000001" customHeight="1" x14ac:dyDescent="0.25">
      <c r="A22" s="107">
        <f t="shared" si="2"/>
        <v>4.0499999999999989</v>
      </c>
      <c r="B22" s="128" t="s">
        <v>7</v>
      </c>
      <c r="C22" s="106" t="s">
        <v>62</v>
      </c>
      <c r="D22" s="102" t="s">
        <v>17</v>
      </c>
      <c r="E22" s="92">
        <v>15</v>
      </c>
      <c r="F22" s="20">
        <f t="shared" si="0"/>
        <v>0.60972222222222194</v>
      </c>
    </row>
    <row r="23" spans="1:6" ht="17.100000000000001" customHeight="1" x14ac:dyDescent="0.25">
      <c r="A23" s="107">
        <f t="shared" si="2"/>
        <v>4.0599999999999987</v>
      </c>
      <c r="B23" s="128" t="s">
        <v>9</v>
      </c>
      <c r="C23" s="106" t="s">
        <v>66</v>
      </c>
      <c r="D23" s="102" t="s">
        <v>17</v>
      </c>
      <c r="E23" s="92">
        <v>2</v>
      </c>
      <c r="F23" s="20">
        <f t="shared" si="0"/>
        <v>0.62013888888888857</v>
      </c>
    </row>
    <row r="24" spans="1:6" ht="17.100000000000001" customHeight="1" x14ac:dyDescent="0.25">
      <c r="A24" s="107">
        <f t="shared" si="2"/>
        <v>4.0699999999999985</v>
      </c>
      <c r="B24" s="128" t="s">
        <v>9</v>
      </c>
      <c r="C24" s="106" t="s">
        <v>65</v>
      </c>
      <c r="D24" s="102" t="s">
        <v>12</v>
      </c>
      <c r="E24" s="92">
        <v>5</v>
      </c>
      <c r="F24" s="20">
        <f t="shared" si="0"/>
        <v>0.62152777777777746</v>
      </c>
    </row>
    <row r="25" spans="1:6" ht="32.25" customHeight="1" x14ac:dyDescent="0.25">
      <c r="A25" s="141">
        <f t="shared" ref="A25" si="3">A24+0.01</f>
        <v>4.0799999999999983</v>
      </c>
      <c r="B25" s="142" t="s">
        <v>68</v>
      </c>
      <c r="C25" s="143" t="s">
        <v>69</v>
      </c>
      <c r="D25" s="144" t="s">
        <v>17</v>
      </c>
      <c r="E25" s="118">
        <v>0</v>
      </c>
      <c r="F25" s="157">
        <f t="shared" ref="F25:F92" si="4">F24+TIME(0,E24,0)</f>
        <v>0.62499999999999967</v>
      </c>
    </row>
    <row r="26" spans="1:6" s="8" customFormat="1" ht="27" customHeight="1" x14ac:dyDescent="0.25">
      <c r="A26" s="55"/>
      <c r="B26" s="133"/>
      <c r="C26" s="56" t="s">
        <v>46</v>
      </c>
      <c r="D26" s="98"/>
      <c r="E26" s="91">
        <v>10</v>
      </c>
      <c r="F26" s="67">
        <f>TIME(15,0,0)</f>
        <v>0.625</v>
      </c>
    </row>
    <row r="27" spans="1:6" ht="19.5" customHeight="1" x14ac:dyDescent="0.25">
      <c r="A27" s="9"/>
      <c r="B27" s="128"/>
      <c r="C27" s="62"/>
      <c r="D27" s="11"/>
      <c r="E27" s="84"/>
      <c r="F27" s="111">
        <f t="shared" si="4"/>
        <v>0.63194444444444442</v>
      </c>
    </row>
    <row r="28" spans="1:6" ht="18.75" customHeight="1" x14ac:dyDescent="0.25">
      <c r="A28" s="9">
        <v>5</v>
      </c>
      <c r="B28" s="129"/>
      <c r="C28" s="28" t="s">
        <v>13</v>
      </c>
      <c r="D28" s="26"/>
      <c r="E28" s="85"/>
      <c r="F28" s="73">
        <f t="shared" si="4"/>
        <v>0.63194444444444442</v>
      </c>
    </row>
    <row r="29" spans="1:6" ht="19.5" customHeight="1" x14ac:dyDescent="0.25">
      <c r="A29" s="9">
        <f t="shared" ref="A29" si="5">A28+0.01</f>
        <v>5.01</v>
      </c>
      <c r="B29" s="129" t="s">
        <v>40</v>
      </c>
      <c r="C29" s="29" t="s">
        <v>24</v>
      </c>
      <c r="D29" s="24" t="s">
        <v>32</v>
      </c>
      <c r="E29" s="85"/>
      <c r="F29" s="73">
        <f t="shared" si="4"/>
        <v>0.63194444444444442</v>
      </c>
    </row>
    <row r="30" spans="1:6" ht="19.5" customHeight="1" x14ac:dyDescent="0.25">
      <c r="A30" s="9">
        <f>A29+0.01</f>
        <v>5.0199999999999996</v>
      </c>
      <c r="B30" s="129"/>
      <c r="C30" s="29" t="s">
        <v>25</v>
      </c>
      <c r="D30" s="24"/>
      <c r="E30" s="85"/>
      <c r="F30" s="73">
        <f t="shared" si="4"/>
        <v>0.63194444444444442</v>
      </c>
    </row>
    <row r="31" spans="1:6" ht="19.5" customHeight="1" x14ac:dyDescent="0.25">
      <c r="A31" s="60">
        <f t="shared" ref="A31:A32" si="6">A30+0.001</f>
        <v>5.0209999999999999</v>
      </c>
      <c r="B31" s="134" t="s">
        <v>70</v>
      </c>
      <c r="C31" s="145" t="s">
        <v>71</v>
      </c>
      <c r="D31" s="146" t="s">
        <v>41</v>
      </c>
      <c r="E31" s="118">
        <v>0</v>
      </c>
      <c r="F31" s="74">
        <f t="shared" si="4"/>
        <v>0.63194444444444442</v>
      </c>
    </row>
    <row r="32" spans="1:6" ht="19.5" customHeight="1" x14ac:dyDescent="0.25">
      <c r="A32" s="60">
        <f t="shared" si="6"/>
        <v>5.0220000000000002</v>
      </c>
      <c r="B32" s="134" t="s">
        <v>70</v>
      </c>
      <c r="C32" s="145" t="s">
        <v>72</v>
      </c>
      <c r="D32" s="146" t="s">
        <v>41</v>
      </c>
      <c r="E32" s="118">
        <v>0</v>
      </c>
      <c r="F32" s="74">
        <f t="shared" si="4"/>
        <v>0.63194444444444442</v>
      </c>
    </row>
    <row r="33" spans="1:6" ht="21.6" customHeight="1" x14ac:dyDescent="0.25">
      <c r="A33" s="158">
        <f>A30+0.01</f>
        <v>5.0299999999999994</v>
      </c>
      <c r="B33" s="149"/>
      <c r="C33" s="159" t="s">
        <v>26</v>
      </c>
      <c r="D33" s="160" t="s">
        <v>28</v>
      </c>
      <c r="E33" s="161"/>
      <c r="F33" s="153">
        <f t="shared" si="4"/>
        <v>0.63194444444444442</v>
      </c>
    </row>
    <row r="34" spans="1:6" ht="19.5" customHeight="1" x14ac:dyDescent="0.25">
      <c r="A34" s="9">
        <f>A33+0.01</f>
        <v>5.0399999999999991</v>
      </c>
      <c r="C34" s="29" t="s">
        <v>27</v>
      </c>
      <c r="E34" s="85"/>
      <c r="F34" s="73">
        <f t="shared" si="4"/>
        <v>0.63194444444444442</v>
      </c>
    </row>
    <row r="35" spans="1:6" ht="58.5" customHeight="1" x14ac:dyDescent="0.25">
      <c r="A35" s="60">
        <f t="shared" ref="A35:A36" si="7">A34+0.001</f>
        <v>5.0409999999999995</v>
      </c>
      <c r="B35" s="134" t="s">
        <v>70</v>
      </c>
      <c r="C35" s="145" t="s">
        <v>86</v>
      </c>
      <c r="D35" s="146" t="s">
        <v>48</v>
      </c>
      <c r="E35" s="118">
        <v>0</v>
      </c>
      <c r="F35" s="74">
        <f t="shared" si="4"/>
        <v>0.63194444444444442</v>
      </c>
    </row>
    <row r="36" spans="1:6" ht="55.5" customHeight="1" x14ac:dyDescent="0.25">
      <c r="A36" s="60">
        <f t="shared" si="7"/>
        <v>5.0419999999999998</v>
      </c>
      <c r="B36" s="134" t="s">
        <v>70</v>
      </c>
      <c r="C36" s="145" t="s">
        <v>87</v>
      </c>
      <c r="D36" s="146" t="s">
        <v>48</v>
      </c>
      <c r="E36" s="118">
        <v>0</v>
      </c>
      <c r="F36" s="74">
        <f t="shared" si="4"/>
        <v>0.63194444444444442</v>
      </c>
    </row>
    <row r="37" spans="1:6" ht="19.5" customHeight="1" x14ac:dyDescent="0.25">
      <c r="A37" s="9">
        <f>A34+0.01</f>
        <v>5.0499999999999989</v>
      </c>
      <c r="B37" s="129" t="s">
        <v>40</v>
      </c>
      <c r="C37" s="29" t="s">
        <v>30</v>
      </c>
      <c r="D37" s="24" t="s">
        <v>29</v>
      </c>
      <c r="E37" s="85"/>
      <c r="F37" s="73">
        <f t="shared" si="4"/>
        <v>0.63194444444444442</v>
      </c>
    </row>
    <row r="38" spans="1:6" ht="26.1" customHeight="1" x14ac:dyDescent="0.25">
      <c r="A38" s="53"/>
      <c r="B38" s="130"/>
      <c r="E38" s="86"/>
      <c r="F38" s="73">
        <f t="shared" si="4"/>
        <v>0.63194444444444442</v>
      </c>
    </row>
    <row r="39" spans="1:6" s="8" customFormat="1" ht="19.5" customHeight="1" x14ac:dyDescent="0.25">
      <c r="A39" s="9">
        <v>6</v>
      </c>
      <c r="B39" s="129"/>
      <c r="C39" s="3" t="s">
        <v>50</v>
      </c>
      <c r="D39" s="26"/>
      <c r="E39" s="85"/>
      <c r="F39" s="73">
        <f t="shared" si="4"/>
        <v>0.63194444444444442</v>
      </c>
    </row>
    <row r="40" spans="1:6" s="8" customFormat="1" ht="19.5" customHeight="1" x14ac:dyDescent="0.25">
      <c r="A40" s="9">
        <f t="shared" ref="A40:A45" si="8">A39+0.01</f>
        <v>6.01</v>
      </c>
      <c r="B40" s="131" t="s">
        <v>7</v>
      </c>
      <c r="C40" s="29" t="s">
        <v>23</v>
      </c>
      <c r="D40" s="24" t="s">
        <v>49</v>
      </c>
      <c r="E40" s="84"/>
      <c r="F40" s="73">
        <f t="shared" si="4"/>
        <v>0.63194444444444442</v>
      </c>
    </row>
    <row r="41" spans="1:6" ht="19.5" customHeight="1" x14ac:dyDescent="0.25">
      <c r="A41" s="9">
        <f>A40+0.01</f>
        <v>6.02</v>
      </c>
      <c r="B41" s="131" t="s">
        <v>7</v>
      </c>
      <c r="C41" s="29" t="s">
        <v>24</v>
      </c>
      <c r="D41" s="24" t="s">
        <v>32</v>
      </c>
      <c r="E41" s="84"/>
      <c r="F41" s="73">
        <f t="shared" si="4"/>
        <v>0.63194444444444442</v>
      </c>
    </row>
    <row r="42" spans="1:6" ht="19.5" customHeight="1" x14ac:dyDescent="0.25">
      <c r="A42" s="9">
        <f t="shared" si="8"/>
        <v>6.0299999999999994</v>
      </c>
      <c r="B42" s="131" t="s">
        <v>7</v>
      </c>
      <c r="C42" s="29" t="s">
        <v>33</v>
      </c>
      <c r="D42" s="24" t="s">
        <v>44</v>
      </c>
      <c r="E42" s="84"/>
      <c r="F42" s="73">
        <f t="shared" si="4"/>
        <v>0.63194444444444442</v>
      </c>
    </row>
    <row r="43" spans="1:6" ht="19.5" customHeight="1" x14ac:dyDescent="0.25">
      <c r="A43" s="9">
        <f t="shared" si="8"/>
        <v>6.0399999999999991</v>
      </c>
      <c r="B43" s="131" t="s">
        <v>7</v>
      </c>
      <c r="C43" s="29" t="s">
        <v>25</v>
      </c>
      <c r="D43" s="24" t="s">
        <v>41</v>
      </c>
      <c r="E43" s="87"/>
      <c r="F43" s="73">
        <f t="shared" si="4"/>
        <v>0.63194444444444442</v>
      </c>
    </row>
    <row r="44" spans="1:6" s="2" customFormat="1" ht="19.5" customHeight="1" x14ac:dyDescent="0.25">
      <c r="A44" s="9">
        <f t="shared" si="8"/>
        <v>6.0499999999999989</v>
      </c>
      <c r="B44" s="131" t="s">
        <v>7</v>
      </c>
      <c r="C44" s="29" t="s">
        <v>26</v>
      </c>
      <c r="D44" s="24" t="s">
        <v>28</v>
      </c>
      <c r="E44" s="84"/>
      <c r="F44" s="73">
        <f t="shared" si="4"/>
        <v>0.63194444444444442</v>
      </c>
    </row>
    <row r="45" spans="1:6" s="10" customFormat="1" ht="19.5" customHeight="1" x14ac:dyDescent="0.25">
      <c r="A45" s="9">
        <f t="shared" si="8"/>
        <v>6.0599999999999987</v>
      </c>
      <c r="C45" s="29" t="s">
        <v>27</v>
      </c>
      <c r="E45" s="84"/>
      <c r="F45" s="73">
        <f t="shared" si="4"/>
        <v>0.63194444444444442</v>
      </c>
    </row>
    <row r="46" spans="1:6" s="10" customFormat="1" ht="48.75" customHeight="1" x14ac:dyDescent="0.25">
      <c r="A46" s="60">
        <f t="shared" ref="A46:A47" si="9">A45+0.001</f>
        <v>6.0609999999999991</v>
      </c>
      <c r="B46" s="134" t="s">
        <v>68</v>
      </c>
      <c r="C46" s="145" t="s">
        <v>77</v>
      </c>
      <c r="D46" s="146" t="s">
        <v>48</v>
      </c>
      <c r="E46" s="118">
        <v>0</v>
      </c>
      <c r="F46" s="74">
        <f t="shared" si="4"/>
        <v>0.63194444444444442</v>
      </c>
    </row>
    <row r="47" spans="1:6" s="10" customFormat="1" ht="44.25" customHeight="1" x14ac:dyDescent="0.25">
      <c r="A47" s="60">
        <f t="shared" si="9"/>
        <v>6.0619999999999994</v>
      </c>
      <c r="B47" s="134" t="s">
        <v>68</v>
      </c>
      <c r="C47" s="145" t="s">
        <v>78</v>
      </c>
      <c r="D47" s="146" t="s">
        <v>48</v>
      </c>
      <c r="E47" s="118">
        <v>0</v>
      </c>
      <c r="F47" s="74">
        <f t="shared" si="4"/>
        <v>0.63194444444444442</v>
      </c>
    </row>
    <row r="48" spans="1:6" s="2" customFormat="1" ht="19.5" customHeight="1" x14ac:dyDescent="0.25">
      <c r="A48" s="9">
        <f>A45+0.01</f>
        <v>6.0699999999999985</v>
      </c>
      <c r="B48" s="131" t="s">
        <v>7</v>
      </c>
      <c r="C48" s="29" t="s">
        <v>30</v>
      </c>
      <c r="D48" s="24" t="s">
        <v>29</v>
      </c>
      <c r="E48" s="10"/>
      <c r="F48" s="73">
        <f t="shared" si="4"/>
        <v>0.63194444444444442</v>
      </c>
    </row>
    <row r="49" spans="1:6" s="2" customFormat="1" ht="19.5" customHeight="1" x14ac:dyDescent="0.25">
      <c r="A49" s="54"/>
      <c r="B49" s="132"/>
      <c r="E49" s="88"/>
      <c r="F49" s="73">
        <f t="shared" si="4"/>
        <v>0.63194444444444442</v>
      </c>
    </row>
    <row r="50" spans="1:6" s="2" customFormat="1" ht="19.5" customHeight="1" x14ac:dyDescent="0.25">
      <c r="A50" s="9">
        <v>7</v>
      </c>
      <c r="B50" s="131"/>
      <c r="C50" s="3" t="s">
        <v>45</v>
      </c>
      <c r="D50" s="11"/>
      <c r="E50" s="84"/>
      <c r="F50" s="73">
        <f t="shared" si="4"/>
        <v>0.63194444444444442</v>
      </c>
    </row>
    <row r="51" spans="1:6" s="2" customFormat="1" ht="19.5" customHeight="1" x14ac:dyDescent="0.25">
      <c r="A51" s="9">
        <f t="shared" ref="A51:A56" si="10">A50+0.01</f>
        <v>7.01</v>
      </c>
      <c r="B51" s="129" t="s">
        <v>40</v>
      </c>
      <c r="C51" s="29" t="s">
        <v>30</v>
      </c>
      <c r="D51" s="24" t="s">
        <v>29</v>
      </c>
      <c r="E51" s="89"/>
      <c r="F51" s="73">
        <f t="shared" si="4"/>
        <v>0.63194444444444442</v>
      </c>
    </row>
    <row r="52" spans="1:6" s="2" customFormat="1" ht="19.5" customHeight="1" x14ac:dyDescent="0.25">
      <c r="A52" s="21">
        <f>A51+0.01</f>
        <v>7.02</v>
      </c>
      <c r="B52" s="129" t="s">
        <v>40</v>
      </c>
      <c r="C52" s="29" t="s">
        <v>23</v>
      </c>
      <c r="D52" s="24" t="s">
        <v>49</v>
      </c>
      <c r="E52" s="22"/>
      <c r="F52" s="73">
        <f t="shared" si="4"/>
        <v>0.63194444444444442</v>
      </c>
    </row>
    <row r="53" spans="1:6" s="2" customFormat="1" ht="19.5" customHeight="1" x14ac:dyDescent="0.25">
      <c r="A53" s="18">
        <f>A52+0.01</f>
        <v>7.0299999999999994</v>
      </c>
      <c r="B53" s="129" t="s">
        <v>40</v>
      </c>
      <c r="C53" s="29" t="s">
        <v>24</v>
      </c>
      <c r="D53" s="24" t="s">
        <v>32</v>
      </c>
      <c r="E53" s="90"/>
      <c r="F53" s="73">
        <f t="shared" si="4"/>
        <v>0.63194444444444442</v>
      </c>
    </row>
    <row r="54" spans="1:6" s="2" customFormat="1" ht="19.5" customHeight="1" x14ac:dyDescent="0.25">
      <c r="A54" s="9">
        <f>A53+0.01</f>
        <v>7.0399999999999991</v>
      </c>
      <c r="B54" s="129" t="s">
        <v>40</v>
      </c>
      <c r="C54" s="29" t="s">
        <v>33</v>
      </c>
      <c r="D54" s="24" t="s">
        <v>44</v>
      </c>
      <c r="E54" s="85"/>
      <c r="F54" s="73">
        <f t="shared" si="4"/>
        <v>0.63194444444444442</v>
      </c>
    </row>
    <row r="55" spans="1:6" s="2" customFormat="1" ht="19.5" customHeight="1" x14ac:dyDescent="0.25">
      <c r="A55" s="9">
        <f t="shared" si="10"/>
        <v>7.0499999999999989</v>
      </c>
      <c r="B55" s="129" t="s">
        <v>40</v>
      </c>
      <c r="C55" s="23" t="s">
        <v>34</v>
      </c>
      <c r="D55" s="24" t="s">
        <v>6</v>
      </c>
      <c r="E55" s="85"/>
      <c r="F55" s="73">
        <f t="shared" si="4"/>
        <v>0.63194444444444442</v>
      </c>
    </row>
    <row r="56" spans="1:6" ht="19.5" customHeight="1" x14ac:dyDescent="0.25">
      <c r="A56" s="9">
        <f t="shared" si="10"/>
        <v>7.0599999999999987</v>
      </c>
      <c r="B56" s="128"/>
      <c r="C56" s="29" t="s">
        <v>25</v>
      </c>
      <c r="D56" s="24"/>
      <c r="E56" s="85"/>
      <c r="F56" s="73">
        <f t="shared" si="4"/>
        <v>0.63194444444444442</v>
      </c>
    </row>
    <row r="57" spans="1:6" ht="19.5" customHeight="1" x14ac:dyDescent="0.25">
      <c r="A57" s="60">
        <f t="shared" ref="A57:A63" si="11">A56+0.001</f>
        <v>7.0609999999999991</v>
      </c>
      <c r="B57" s="142" t="s">
        <v>19</v>
      </c>
      <c r="C57" s="147" t="s">
        <v>92</v>
      </c>
      <c r="D57" s="146" t="s">
        <v>41</v>
      </c>
      <c r="E57" s="118">
        <v>0</v>
      </c>
      <c r="F57" s="74">
        <f t="shared" si="4"/>
        <v>0.63194444444444442</v>
      </c>
    </row>
    <row r="58" spans="1:6" ht="19.5" customHeight="1" x14ac:dyDescent="0.25">
      <c r="A58" s="60">
        <f t="shared" si="11"/>
        <v>7.0619999999999994</v>
      </c>
      <c r="B58" s="142" t="s">
        <v>19</v>
      </c>
      <c r="C58" s="147" t="s">
        <v>93</v>
      </c>
      <c r="D58" s="146" t="s">
        <v>41</v>
      </c>
      <c r="E58" s="118">
        <v>0</v>
      </c>
      <c r="F58" s="74">
        <f t="shared" si="4"/>
        <v>0.63194444444444442</v>
      </c>
    </row>
    <row r="59" spans="1:6" ht="19.5" customHeight="1" x14ac:dyDescent="0.25">
      <c r="A59" s="60">
        <f t="shared" si="11"/>
        <v>7.0629999999999997</v>
      </c>
      <c r="B59" s="142" t="s">
        <v>19</v>
      </c>
      <c r="C59" s="147" t="s">
        <v>94</v>
      </c>
      <c r="D59" s="146" t="s">
        <v>41</v>
      </c>
      <c r="E59" s="118">
        <v>0</v>
      </c>
      <c r="F59" s="74">
        <f t="shared" si="4"/>
        <v>0.63194444444444442</v>
      </c>
    </row>
    <row r="60" spans="1:6" ht="22.5" customHeight="1" x14ac:dyDescent="0.25">
      <c r="A60" s="60">
        <f t="shared" si="11"/>
        <v>7.0640000000000001</v>
      </c>
      <c r="B60" s="142" t="s">
        <v>70</v>
      </c>
      <c r="C60" s="147" t="s">
        <v>73</v>
      </c>
      <c r="D60" s="146" t="s">
        <v>41</v>
      </c>
      <c r="E60" s="118">
        <v>0</v>
      </c>
      <c r="F60" s="74">
        <f t="shared" si="4"/>
        <v>0.63194444444444442</v>
      </c>
    </row>
    <row r="61" spans="1:6" ht="37.5" customHeight="1" x14ac:dyDescent="0.25">
      <c r="A61" s="60">
        <f t="shared" si="11"/>
        <v>7.0650000000000004</v>
      </c>
      <c r="B61" s="142" t="s">
        <v>70</v>
      </c>
      <c r="C61" s="147" t="s">
        <v>74</v>
      </c>
      <c r="D61" s="146" t="s">
        <v>41</v>
      </c>
      <c r="E61" s="118">
        <v>0</v>
      </c>
      <c r="F61" s="74">
        <f t="shared" si="4"/>
        <v>0.63194444444444442</v>
      </c>
    </row>
    <row r="62" spans="1:6" ht="33.75" customHeight="1" x14ac:dyDescent="0.25">
      <c r="A62" s="60">
        <f t="shared" si="11"/>
        <v>7.0660000000000007</v>
      </c>
      <c r="B62" s="142" t="s">
        <v>70</v>
      </c>
      <c r="C62" s="147" t="s">
        <v>75</v>
      </c>
      <c r="D62" s="146" t="s">
        <v>41</v>
      </c>
      <c r="E62" s="118">
        <v>0</v>
      </c>
      <c r="F62" s="74">
        <f t="shared" si="4"/>
        <v>0.63194444444444442</v>
      </c>
    </row>
    <row r="63" spans="1:6" ht="23.25" customHeight="1" x14ac:dyDescent="0.25">
      <c r="A63" s="60">
        <f t="shared" si="11"/>
        <v>7.0670000000000011</v>
      </c>
      <c r="B63" s="142" t="s">
        <v>70</v>
      </c>
      <c r="C63" s="147" t="s">
        <v>76</v>
      </c>
      <c r="D63" s="146" t="s">
        <v>41</v>
      </c>
      <c r="E63" s="118">
        <v>0</v>
      </c>
      <c r="F63" s="74">
        <f t="shared" si="4"/>
        <v>0.63194444444444442</v>
      </c>
    </row>
    <row r="64" spans="1:6" s="12" customFormat="1" ht="19.5" customHeight="1" x14ac:dyDescent="0.25">
      <c r="A64" s="9">
        <f>A56+0.01</f>
        <v>7.0699999999999985</v>
      </c>
      <c r="B64" s="129"/>
      <c r="C64" s="69" t="s">
        <v>26</v>
      </c>
      <c r="E64" s="85"/>
      <c r="F64" s="73">
        <f t="shared" si="4"/>
        <v>0.63194444444444442</v>
      </c>
    </row>
    <row r="65" spans="1:9" s="12" customFormat="1" ht="118.5" customHeight="1" x14ac:dyDescent="0.25">
      <c r="A65" s="60">
        <f t="shared" ref="A65:A67" si="12">A64+0.001</f>
        <v>7.0709999999999988</v>
      </c>
      <c r="B65" s="134" t="s">
        <v>70</v>
      </c>
      <c r="C65" s="147" t="s">
        <v>83</v>
      </c>
      <c r="D65" s="146" t="s">
        <v>28</v>
      </c>
      <c r="E65" s="118">
        <v>0</v>
      </c>
      <c r="F65" s="74">
        <f t="shared" si="4"/>
        <v>0.63194444444444442</v>
      </c>
    </row>
    <row r="66" spans="1:9" s="12" customFormat="1" ht="68.25" customHeight="1" x14ac:dyDescent="0.25">
      <c r="A66" s="60">
        <f t="shared" si="12"/>
        <v>7.0719999999999992</v>
      </c>
      <c r="B66" s="134" t="s">
        <v>70</v>
      </c>
      <c r="C66" s="147" t="s">
        <v>84</v>
      </c>
      <c r="D66" s="146" t="s">
        <v>28</v>
      </c>
      <c r="E66" s="118">
        <v>0</v>
      </c>
      <c r="F66" s="74">
        <f t="shared" si="4"/>
        <v>0.63194444444444442</v>
      </c>
    </row>
    <row r="67" spans="1:9" s="12" customFormat="1" ht="81.75" customHeight="1" x14ac:dyDescent="0.25">
      <c r="A67" s="60">
        <f t="shared" si="12"/>
        <v>7.0729999999999995</v>
      </c>
      <c r="B67" s="134" t="s">
        <v>70</v>
      </c>
      <c r="C67" s="147" t="s">
        <v>85</v>
      </c>
      <c r="D67" s="146" t="s">
        <v>28</v>
      </c>
      <c r="E67" s="118">
        <v>0</v>
      </c>
      <c r="F67" s="74">
        <f t="shared" si="4"/>
        <v>0.63194444444444442</v>
      </c>
    </row>
    <row r="68" spans="1:9" s="12" customFormat="1" ht="19.5" customHeight="1" x14ac:dyDescent="0.25">
      <c r="A68" s="9">
        <f>A64+0.01</f>
        <v>7.0799999999999983</v>
      </c>
      <c r="B68" s="129"/>
      <c r="C68" s="29" t="s">
        <v>27</v>
      </c>
      <c r="D68" s="154"/>
      <c r="E68" s="85"/>
      <c r="F68" s="73">
        <f t="shared" si="4"/>
        <v>0.63194444444444442</v>
      </c>
    </row>
    <row r="69" spans="1:9" s="12" customFormat="1" ht="57" customHeight="1" x14ac:dyDescent="0.25">
      <c r="A69" s="60">
        <f t="shared" ref="A69:A72" si="13">A68+0.001</f>
        <v>7.0809999999999986</v>
      </c>
      <c r="B69" s="134" t="s">
        <v>70</v>
      </c>
      <c r="C69" s="145" t="s">
        <v>79</v>
      </c>
      <c r="D69" s="146" t="s">
        <v>48</v>
      </c>
      <c r="E69" s="118">
        <v>0</v>
      </c>
      <c r="F69" s="74">
        <f t="shared" si="4"/>
        <v>0.63194444444444442</v>
      </c>
    </row>
    <row r="70" spans="1:9" s="12" customFormat="1" ht="58.5" customHeight="1" x14ac:dyDescent="0.25">
      <c r="A70" s="60">
        <f t="shared" si="13"/>
        <v>7.081999999999999</v>
      </c>
      <c r="B70" s="134" t="s">
        <v>70</v>
      </c>
      <c r="C70" s="145" t="s">
        <v>80</v>
      </c>
      <c r="D70" s="146" t="s">
        <v>48</v>
      </c>
      <c r="E70" s="118">
        <v>0</v>
      </c>
      <c r="F70" s="74">
        <f t="shared" si="4"/>
        <v>0.63194444444444442</v>
      </c>
    </row>
    <row r="71" spans="1:9" s="12" customFormat="1" ht="58.5" customHeight="1" x14ac:dyDescent="0.25">
      <c r="A71" s="60">
        <f t="shared" si="13"/>
        <v>7.0829999999999993</v>
      </c>
      <c r="B71" s="134" t="s">
        <v>70</v>
      </c>
      <c r="C71" s="145" t="s">
        <v>81</v>
      </c>
      <c r="D71" s="146" t="s">
        <v>48</v>
      </c>
      <c r="E71" s="118">
        <v>0</v>
      </c>
      <c r="F71" s="74">
        <f t="shared" si="4"/>
        <v>0.63194444444444442</v>
      </c>
    </row>
    <row r="72" spans="1:9" s="12" customFormat="1" ht="35.25" customHeight="1" x14ac:dyDescent="0.25">
      <c r="A72" s="60">
        <f t="shared" si="13"/>
        <v>7.0839999999999996</v>
      </c>
      <c r="B72" s="134" t="s">
        <v>19</v>
      </c>
      <c r="C72" s="145" t="s">
        <v>82</v>
      </c>
      <c r="D72" s="146" t="s">
        <v>48</v>
      </c>
      <c r="E72" s="118">
        <v>0</v>
      </c>
      <c r="F72" s="74">
        <f t="shared" si="4"/>
        <v>0.63194444444444442</v>
      </c>
    </row>
    <row r="73" spans="1:9" ht="20.45" customHeight="1" x14ac:dyDescent="0.25">
      <c r="A73" s="9">
        <v>8</v>
      </c>
      <c r="B73" s="129"/>
      <c r="C73" s="3" t="s">
        <v>14</v>
      </c>
      <c r="D73" s="26"/>
      <c r="E73" s="85"/>
      <c r="F73" s="73">
        <f t="shared" si="4"/>
        <v>0.63194444444444442</v>
      </c>
      <c r="I73" s="13"/>
    </row>
    <row r="74" spans="1:9" ht="19.5" customHeight="1" x14ac:dyDescent="0.25">
      <c r="A74" s="9">
        <f t="shared" ref="A74" si="14">A73+0.01</f>
        <v>8.01</v>
      </c>
      <c r="B74" s="128" t="s">
        <v>9</v>
      </c>
      <c r="C74" s="3" t="s">
        <v>95</v>
      </c>
      <c r="D74" s="24" t="s">
        <v>6</v>
      </c>
      <c r="E74" s="84">
        <v>5</v>
      </c>
      <c r="F74" s="73">
        <f t="shared" si="4"/>
        <v>0.63194444444444442</v>
      </c>
      <c r="I74" s="13"/>
    </row>
    <row r="75" spans="1:9" s="2" customFormat="1" ht="19.5" customHeight="1" x14ac:dyDescent="0.25">
      <c r="A75" s="9">
        <f>A74+0.01</f>
        <v>8.02</v>
      </c>
      <c r="B75" s="129" t="s">
        <v>9</v>
      </c>
      <c r="C75" s="3" t="s">
        <v>37</v>
      </c>
      <c r="D75" s="24"/>
      <c r="E75" s="84"/>
      <c r="F75" s="73">
        <f t="shared" si="4"/>
        <v>0.63541666666666663</v>
      </c>
      <c r="I75" s="14"/>
    </row>
    <row r="76" spans="1:9" s="2" customFormat="1" ht="19.5" customHeight="1" x14ac:dyDescent="0.25">
      <c r="A76" s="9">
        <f>A75+0.01</f>
        <v>8.0299999999999994</v>
      </c>
      <c r="B76" s="129"/>
      <c r="C76" s="3" t="s">
        <v>35</v>
      </c>
      <c r="D76" s="24"/>
      <c r="E76" s="85"/>
      <c r="F76" s="73">
        <f t="shared" si="4"/>
        <v>0.63541666666666663</v>
      </c>
      <c r="I76" s="14"/>
    </row>
    <row r="77" spans="1:9" s="2" customFormat="1" ht="19.5" customHeight="1" x14ac:dyDescent="0.25">
      <c r="A77" s="25">
        <f>A76+0.001</f>
        <v>8.0309999999999988</v>
      </c>
      <c r="B77" s="129" t="s">
        <v>9</v>
      </c>
      <c r="C77" s="19" t="s">
        <v>47</v>
      </c>
      <c r="D77" s="99" t="s">
        <v>15</v>
      </c>
      <c r="E77" s="85">
        <v>5</v>
      </c>
      <c r="F77" s="73">
        <f t="shared" si="4"/>
        <v>0.63541666666666663</v>
      </c>
      <c r="I77" s="14"/>
    </row>
    <row r="78" spans="1:9" s="2" customFormat="1" ht="45.75" customHeight="1" x14ac:dyDescent="0.25">
      <c r="A78" s="116">
        <f>A77+0.0001</f>
        <v>8.0310999999999986</v>
      </c>
      <c r="B78" s="134" t="s">
        <v>70</v>
      </c>
      <c r="C78" s="117" t="s">
        <v>67</v>
      </c>
      <c r="D78" s="104" t="s">
        <v>15</v>
      </c>
      <c r="E78" s="118">
        <v>0</v>
      </c>
      <c r="F78" s="74">
        <f t="shared" si="4"/>
        <v>0.63888888888888884</v>
      </c>
      <c r="I78" s="14"/>
    </row>
    <row r="79" spans="1:9" ht="19.5" customHeight="1" x14ac:dyDescent="0.25">
      <c r="A79" s="25">
        <f>A77+0.001</f>
        <v>8.0319999999999983</v>
      </c>
      <c r="B79" s="129" t="s">
        <v>9</v>
      </c>
      <c r="C79" s="19" t="s">
        <v>42</v>
      </c>
      <c r="D79" s="99" t="s">
        <v>41</v>
      </c>
      <c r="E79" s="85">
        <v>5</v>
      </c>
      <c r="F79" s="73">
        <f t="shared" si="4"/>
        <v>0.63888888888888884</v>
      </c>
      <c r="I79" s="13"/>
    </row>
    <row r="80" spans="1:9" s="15" customFormat="1" ht="19.5" customHeight="1" x14ac:dyDescent="0.25">
      <c r="A80" s="25">
        <f>A79+0.001</f>
        <v>8.0329999999999977</v>
      </c>
      <c r="B80" s="129" t="s">
        <v>9</v>
      </c>
      <c r="C80" s="27" t="s">
        <v>43</v>
      </c>
      <c r="D80" s="100" t="s">
        <v>48</v>
      </c>
      <c r="E80" s="85">
        <v>0</v>
      </c>
      <c r="F80" s="73">
        <f t="shared" si="4"/>
        <v>0.64236111111111105</v>
      </c>
      <c r="I80" s="16"/>
    </row>
    <row r="81" spans="1:9" s="15" customFormat="1" ht="19.5" customHeight="1" x14ac:dyDescent="0.25">
      <c r="A81" s="25">
        <f>A80+0.001</f>
        <v>8.0339999999999971</v>
      </c>
      <c r="B81" s="129" t="s">
        <v>9</v>
      </c>
      <c r="C81" s="27" t="s">
        <v>64</v>
      </c>
      <c r="D81" s="100" t="s">
        <v>17</v>
      </c>
      <c r="E81" s="115">
        <v>5</v>
      </c>
      <c r="F81" s="73">
        <f t="shared" si="4"/>
        <v>0.64236111111111105</v>
      </c>
      <c r="I81" s="16"/>
    </row>
    <row r="82" spans="1:9" s="15" customFormat="1" ht="19.5" customHeight="1" x14ac:dyDescent="0.25">
      <c r="A82" s="21">
        <f>A76+0.01</f>
        <v>8.0399999999999991</v>
      </c>
      <c r="B82" s="128"/>
      <c r="C82" s="57" t="s">
        <v>36</v>
      </c>
      <c r="D82" s="58"/>
      <c r="E82" s="92"/>
      <c r="F82" s="73">
        <f t="shared" si="4"/>
        <v>0.64583333333333326</v>
      </c>
      <c r="I82" s="16"/>
    </row>
    <row r="83" spans="1:9" s="15" customFormat="1" ht="19.5" customHeight="1" x14ac:dyDescent="0.25">
      <c r="A83" s="25">
        <f t="shared" ref="A83:A87" si="15">A82+0.001</f>
        <v>8.0409999999999986</v>
      </c>
      <c r="B83" s="128" t="s">
        <v>9</v>
      </c>
      <c r="C83" s="59" t="s">
        <v>38</v>
      </c>
      <c r="D83" s="101" t="s">
        <v>12</v>
      </c>
      <c r="E83" s="92">
        <v>5</v>
      </c>
      <c r="F83" s="73">
        <f t="shared" si="4"/>
        <v>0.64583333333333326</v>
      </c>
      <c r="I83" s="16"/>
    </row>
    <row r="84" spans="1:9" ht="19.5" customHeight="1" x14ac:dyDescent="0.25">
      <c r="A84" s="148">
        <f t="shared" si="15"/>
        <v>8.041999999999998</v>
      </c>
      <c r="B84" s="149" t="s">
        <v>9</v>
      </c>
      <c r="C84" s="150" t="s">
        <v>39</v>
      </c>
      <c r="D84" s="151" t="s">
        <v>31</v>
      </c>
      <c r="E84" s="152"/>
      <c r="F84" s="153">
        <f t="shared" si="4"/>
        <v>0.64930555555555547</v>
      </c>
    </row>
    <row r="85" spans="1:9" ht="19.5" customHeight="1" x14ac:dyDescent="0.25">
      <c r="A85" s="25">
        <f t="shared" si="15"/>
        <v>8.0429999999999975</v>
      </c>
      <c r="B85" s="135" t="s">
        <v>9</v>
      </c>
      <c r="C85" s="64" t="s">
        <v>16</v>
      </c>
      <c r="D85" s="103" t="s">
        <v>11</v>
      </c>
      <c r="E85" s="93">
        <v>0</v>
      </c>
      <c r="F85" s="73">
        <f t="shared" si="4"/>
        <v>0.64930555555555547</v>
      </c>
    </row>
    <row r="86" spans="1:9" ht="23.45" customHeight="1" x14ac:dyDescent="0.25">
      <c r="A86" s="25">
        <f t="shared" si="15"/>
        <v>8.0439999999999969</v>
      </c>
      <c r="B86" s="136" t="s">
        <v>9</v>
      </c>
      <c r="C86" s="19" t="s">
        <v>22</v>
      </c>
      <c r="D86" s="99" t="s">
        <v>17</v>
      </c>
      <c r="E86" s="94">
        <v>5</v>
      </c>
      <c r="F86" s="73">
        <f t="shared" si="4"/>
        <v>0.64930555555555547</v>
      </c>
    </row>
    <row r="87" spans="1:9" ht="19.5" customHeight="1" x14ac:dyDescent="0.25">
      <c r="A87" s="60">
        <f t="shared" si="15"/>
        <v>8.0449999999999964</v>
      </c>
      <c r="B87" s="137" t="s">
        <v>19</v>
      </c>
      <c r="C87" s="61" t="s">
        <v>20</v>
      </c>
      <c r="D87" s="104" t="s">
        <v>17</v>
      </c>
      <c r="E87" s="95">
        <v>0</v>
      </c>
      <c r="F87" s="74">
        <f t="shared" si="4"/>
        <v>0.65277777777777768</v>
      </c>
    </row>
    <row r="88" spans="1:9" ht="19.5" customHeight="1" x14ac:dyDescent="0.25">
      <c r="A88" s="9">
        <f>A82+0.01</f>
        <v>8.0499999999999989</v>
      </c>
      <c r="B88" s="135" t="s">
        <v>9</v>
      </c>
      <c r="C88" s="63" t="s">
        <v>58</v>
      </c>
      <c r="D88" s="105" t="s">
        <v>17</v>
      </c>
      <c r="E88" s="87">
        <v>3</v>
      </c>
      <c r="F88" s="73">
        <f>F87+TIME(0,E87,0)</f>
        <v>0.65277777777777768</v>
      </c>
    </row>
    <row r="89" spans="1:9" ht="40.5" customHeight="1" x14ac:dyDescent="0.25">
      <c r="A89" s="9">
        <f t="shared" ref="A89:A91" si="16">A88+0.01</f>
        <v>8.0599999999999987</v>
      </c>
      <c r="B89" s="135" t="s">
        <v>9</v>
      </c>
      <c r="C89" s="63" t="s">
        <v>90</v>
      </c>
      <c r="D89" s="105" t="s">
        <v>17</v>
      </c>
      <c r="E89" s="87">
        <v>3</v>
      </c>
      <c r="F89" s="73">
        <f t="shared" ref="F89:F91" si="17">F88+TIME(0,E88,0)</f>
        <v>0.65486111111111101</v>
      </c>
    </row>
    <row r="90" spans="1:9" ht="18" customHeight="1" x14ac:dyDescent="0.25">
      <c r="A90" s="9">
        <f t="shared" si="16"/>
        <v>8.0699999999999985</v>
      </c>
      <c r="B90" s="128" t="s">
        <v>9</v>
      </c>
      <c r="C90" s="62" t="s">
        <v>57</v>
      </c>
      <c r="D90" s="99" t="s">
        <v>11</v>
      </c>
      <c r="E90" s="84">
        <v>0</v>
      </c>
      <c r="F90" s="73">
        <f t="shared" si="17"/>
        <v>0.65694444444444433</v>
      </c>
    </row>
    <row r="91" spans="1:9" s="12" customFormat="1" ht="15.75" customHeight="1" x14ac:dyDescent="0.25">
      <c r="A91" s="9">
        <f t="shared" si="16"/>
        <v>8.0799999999999983</v>
      </c>
      <c r="B91" s="128" t="s">
        <v>9</v>
      </c>
      <c r="C91" s="62" t="s">
        <v>96</v>
      </c>
      <c r="D91" s="99" t="s">
        <v>17</v>
      </c>
      <c r="E91" s="84">
        <v>5</v>
      </c>
      <c r="F91" s="73">
        <f t="shared" si="17"/>
        <v>0.65694444444444433</v>
      </c>
    </row>
    <row r="92" spans="1:9" ht="19.5" customHeight="1" x14ac:dyDescent="0.25">
      <c r="A92" s="9"/>
      <c r="B92" s="138"/>
      <c r="C92" s="62"/>
      <c r="D92" s="11"/>
      <c r="E92" s="84"/>
      <c r="F92" s="73">
        <f t="shared" si="4"/>
        <v>0.66041666666666654</v>
      </c>
    </row>
    <row r="93" spans="1:9" ht="19.5" customHeight="1" x14ac:dyDescent="0.25">
      <c r="A93" s="65">
        <v>9</v>
      </c>
      <c r="B93" s="139"/>
      <c r="C93" s="68" t="s">
        <v>18</v>
      </c>
      <c r="D93" s="66" t="s">
        <v>6</v>
      </c>
      <c r="E93" s="96">
        <v>0</v>
      </c>
      <c r="F93" s="67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2020-07-23T12:33:06Z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