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602/"/>
    </mc:Choice>
  </mc:AlternateContent>
  <xr:revisionPtr revIDLastSave="20" documentId="8_{38EC5655-C02D-403F-A149-C62DEEE17179}" xr6:coauthVersionLast="45" xr6:coauthVersionMax="45" xr10:uidLastSave="{99B482C7-4BC6-4559-9228-E57387ADA247}"/>
  <bookViews>
    <workbookView xWindow="-20130" yWindow="735" windowWidth="19200" windowHeight="24300" xr2:uid="{00000000-000D-0000-FFFF-FFFF00000000}"/>
  </bookViews>
  <sheets>
    <sheet name="EC Telecon Tues 1 Oct Agenda" sheetId="1" r:id="rId1"/>
    <sheet name="EC Roster - Vote Calculator" sheetId="2" r:id="rId2"/>
  </sheets>
  <definedNames>
    <definedName name="_xlnm.Print_Area" localSheetId="0">'EC Telecon Tues 1 Oct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A28" i="1" l="1"/>
  <c r="A27" i="1"/>
  <c r="A26" i="1"/>
  <c r="A24" i="1"/>
  <c r="A22" i="1"/>
  <c r="A18" i="1"/>
  <c r="A19" i="1" s="1"/>
  <c r="A20" i="1" s="1"/>
  <c r="A11" i="1"/>
  <c r="A12" i="1" s="1"/>
  <c r="A13" i="1" s="1"/>
  <c r="A14" i="1" s="1"/>
  <c r="A15" i="1" s="1"/>
  <c r="A16" i="1" s="1"/>
  <c r="A9" i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1" i="1" s="1"/>
  <c r="F12" i="1" s="1"/>
  <c r="F13" i="1" s="1"/>
  <c r="F14" i="1" s="1"/>
  <c r="F15" i="1" s="1"/>
  <c r="F16" i="1" l="1"/>
  <c r="F17" i="1" s="1"/>
  <c r="F18" i="1" s="1"/>
  <c r="F19" i="1" s="1"/>
  <c r="F20" i="1" s="1"/>
  <c r="F21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<sst xmlns="http://schemas.openxmlformats.org/spreadsheetml/2006/main" count="101" uniqueCount="79">
  <si>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</si>
  <si>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</si>
  <si>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</si>
  <si>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</si>
  <si>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</si>
  <si>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</si>
  <si>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</si>
  <si>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</si>
  <si>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</si>
  <si>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</si>
  <si>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</si>
  <si>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</si>
  <si>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</si>
  <si>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</si>
  <si>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</si>
  <si>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</si>
  <si>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</si>
  <si>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</si>
  <si>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</si>
  <si>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</si>
  <si>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</si>
  <si>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</si>
  <si>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</si>
  <si>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</si>
  <si>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</si>
  <si>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</si>
  <si>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</si>
  <si>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</si>
  <si>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</si>
  <si>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</si>
  <si>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</si>
  <si>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</si>
  <si>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</si>
  <si>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</si>
  <si>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</si>
  <si>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</si>
  <si>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</si>
  <si>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</si>
  <si>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</si>
  <si>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</si>
  <si>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</si>
  <si>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</si>
  <si>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</si>
  <si>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</si>
  <si>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</si>
  <si>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</si>
  <si>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</si>
  <si>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</si>
  <si>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</si>
  <si>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</si>
  <si>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</si>
  <si>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</si>
  <si>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</si>
  <si>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</si>
  <si>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</si>
  <si>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</si>
  <si>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</si>
  <si>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</si>
  <si>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</si>
  <si>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</si>
  <si>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Gilb</t>
  </si>
  <si>
    <t>Update - EC Action Item Summary</t>
  </si>
  <si>
    <t>D'Ambrosia</t>
  </si>
  <si>
    <t>Attendance</t>
  </si>
  <si>
    <t>Executive Session</t>
  </si>
  <si>
    <t>DT</t>
  </si>
  <si>
    <t>EC Monthly Teleconference Calls</t>
  </si>
  <si>
    <t>Motion for Consideration of PARs submitted for July 2020</t>
  </si>
  <si>
    <t>Future Venue Update</t>
  </si>
  <si>
    <t>Agenda Items from WG Chairs</t>
  </si>
  <si>
    <t>ME</t>
  </si>
  <si>
    <t>Law</t>
  </si>
  <si>
    <t>TO SA Ballot (conditional), IEEE P802.3cu</t>
  </si>
  <si>
    <t>Other Business</t>
  </si>
  <si>
    <t>Tuesday 1:00PM-3:00PM ET, 2 June 2020</t>
  </si>
  <si>
    <t>R1</t>
  </si>
  <si>
    <t>Finalize 802 Leadership Election Plan</t>
  </si>
  <si>
    <t>ME*</t>
  </si>
  <si>
    <t>To SA Ballot, IEEE P802.3cr
Motion Approve sending IEEE P802.3cr Maintenance #14: Isolation to Standards Association ballot.
M: Law     S: D'Ambrosia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</si>
</sst>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8"/>
      <color rgb="FF000000"/>
      <name val="Cambria"/>
      <family val="1"/>
    </font>
    <font>
      <b/>
      <sz val="8"/>
      <color theme="0"/>
      <name val="Cambria"/>
      <family val="1"/>
    </font>
    <font>
      <b/>
      <strike/>
      <sz val="8"/>
      <color rgb="FF00000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  <font>
      <b/>
      <i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6" fontId="7" fillId="5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2" fontId="13" fillId="0" borderId="38" xfId="0" applyNumberFormat="1" applyFont="1" applyBorder="1" applyAlignment="1">
      <alignment horizontal="left" vertical="top"/>
    </xf>
    <xf numFmtId="2" fontId="13" fillId="0" borderId="0" xfId="0" applyNumberFormat="1" applyFont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5" fillId="0" borderId="1" xfId="0" applyNumberFormat="1" applyFont="1" applyBorder="1" applyAlignment="1">
      <alignment horizontal="left" vertical="top"/>
    </xf>
    <xf numFmtId="2" fontId="16" fillId="0" borderId="1" xfId="0" applyNumberFormat="1" applyFont="1" applyFill="1" applyBorder="1" applyAlignment="1" applyProtection="1">
      <alignment horizontal="center" vertical="top" wrapText="1"/>
    </xf>
    <xf numFmtId="2" fontId="17" fillId="0" borderId="1" xfId="0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Fill="1" applyBorder="1" applyAlignment="1" applyProtection="1">
      <alignment horizontal="center" vertical="top" wrapText="1"/>
    </xf>
    <xf numFmtId="165" fontId="18" fillId="0" borderId="13" xfId="0" applyNumberFormat="1" applyFont="1" applyFill="1" applyBorder="1" applyAlignment="1" applyProtection="1">
      <alignment horizontal="right" vertical="top" wrapText="1"/>
    </xf>
    <xf numFmtId="2" fontId="13" fillId="0" borderId="40" xfId="0" applyNumberFormat="1" applyFont="1" applyBorder="1" applyAlignment="1">
      <alignment horizontal="left" vertical="top"/>
    </xf>
    <xf numFmtId="1" fontId="6" fillId="0" borderId="39" xfId="0" applyNumberFormat="1" applyFont="1" applyFill="1" applyBorder="1" applyAlignment="1" applyProtection="1">
      <alignment horizontal="center" vertical="top" wrapText="1"/>
    </xf>
    <xf numFmtId="165" fontId="11" fillId="0" borderId="41" xfId="0" applyNumberFormat="1" applyFont="1" applyFill="1" applyBorder="1" applyAlignment="1" applyProtection="1">
      <alignment horizontal="right" vertical="top" wrapText="1"/>
    </xf>
    <xf numFmtId="2" fontId="13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165" fontId="11" fillId="3" borderId="1" xfId="0" applyNumberFormat="1" applyFont="1" applyFill="1" applyBorder="1" applyAlignment="1" applyProtection="1">
      <alignment horizontal="right" vertical="top" wrapText="1"/>
    </xf>
    <xf numFmtId="2" fontId="19" fillId="0" borderId="39" xfId="0" applyNumberFormat="1" applyFont="1" applyFill="1" applyBorder="1" applyAlignment="1" applyProtection="1">
      <alignment horizontal="left" vertical="center" wrapText="1"/>
    </xf>
    <xf numFmtId="2" fontId="19" fillId="0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20" zoomScaleNormal="120" zoomScaleSheetLayoutView="110" workbookViewId="0">
      <selection activeCell="H24" sqref="H24"/>
    </sheetView>
  </sheetViews>
  <sheetFormatPr defaultColWidth="8.85546875" defaultRowHeight="12.75" x14ac:dyDescent="0.25"/>
  <cols>
    <col min="1" max="1" width="4.5703125" style="56" customWidth="1"/>
    <col min="2" max="2" width="7.7109375" style="104" customWidth="1"/>
    <col min="3" max="3" width="53" style="56" customWidth="1"/>
    <col min="4" max="4" width="13.5703125" style="56" customWidth="1"/>
    <col min="5" max="5" width="5.28515625" style="104" customWidth="1"/>
    <col min="6" max="6" width="10.7109375" style="56" customWidth="1"/>
    <col min="7" max="7" width="9.85546875" style="55" customWidth="1"/>
    <col min="8" max="8" width="13.28515625" style="56" customWidth="1"/>
    <col min="9" max="9" width="15.85546875" style="56" customWidth="1"/>
    <col min="10" max="16384" width="8.85546875" style="56"/>
  </cols>
  <sheetData>
    <row r="1" spans="1:9" ht="25.5" x14ac:dyDescent="0.25">
      <c r="A1" s="49" t="s">
        <v>75</v>
      </c>
      <c r="B1" s="50"/>
      <c r="C1" s="51" t="s">
        <v>46</v>
      </c>
      <c r="D1" s="52"/>
      <c r="E1" s="53"/>
      <c r="F1" s="54"/>
    </row>
    <row r="2" spans="1:9" x14ac:dyDescent="0.25">
      <c r="A2" s="57"/>
      <c r="B2" s="58"/>
      <c r="C2" s="59" t="s">
        <v>74</v>
      </c>
      <c r="D2" s="60"/>
      <c r="E2" s="61"/>
      <c r="F2" s="62"/>
    </row>
    <row r="3" spans="1:9" x14ac:dyDescent="0.25">
      <c r="A3" s="63"/>
      <c r="B3" s="64"/>
      <c r="C3" s="65"/>
      <c r="D3" s="60"/>
      <c r="E3" s="61"/>
      <c r="F3" s="62"/>
    </row>
    <row r="4" spans="1:9" ht="25.5" x14ac:dyDescent="0.25">
      <c r="A4" s="66" t="s">
        <v>2</v>
      </c>
      <c r="B4" s="64" t="s">
        <v>3</v>
      </c>
      <c r="C4" s="67" t="s">
        <v>29</v>
      </c>
      <c r="D4" s="60"/>
      <c r="E4" s="61" t="s">
        <v>3</v>
      </c>
      <c r="F4" s="68" t="s">
        <v>3</v>
      </c>
    </row>
    <row r="5" spans="1:9" x14ac:dyDescent="0.25">
      <c r="A5" s="69"/>
      <c r="B5" s="70"/>
      <c r="C5" s="71" t="s">
        <v>4</v>
      </c>
      <c r="D5" s="72"/>
      <c r="E5" s="73"/>
      <c r="F5" s="74"/>
    </row>
    <row r="6" spans="1:9" x14ac:dyDescent="0.25">
      <c r="A6" s="75"/>
      <c r="B6" s="76"/>
      <c r="C6" s="77" t="s">
        <v>5</v>
      </c>
      <c r="D6" s="77"/>
      <c r="E6" s="78"/>
      <c r="F6" s="79"/>
    </row>
    <row r="7" spans="1:9" s="91" customFormat="1" x14ac:dyDescent="0.25">
      <c r="A7" s="110"/>
      <c r="B7" s="111"/>
      <c r="C7" s="112"/>
      <c r="D7" s="112"/>
      <c r="E7" s="87"/>
      <c r="F7" s="113"/>
      <c r="G7" s="114"/>
    </row>
    <row r="8" spans="1:9" x14ac:dyDescent="0.25">
      <c r="A8" s="115">
        <f>1</f>
        <v>1</v>
      </c>
      <c r="B8" s="106"/>
      <c r="C8" s="107" t="s">
        <v>6</v>
      </c>
      <c r="D8" s="107" t="s">
        <v>1</v>
      </c>
      <c r="E8" s="108">
        <v>5</v>
      </c>
      <c r="F8" s="109">
        <f>TIME(13,0,0)</f>
        <v>0.54166666666666663</v>
      </c>
    </row>
    <row r="9" spans="1:9" x14ac:dyDescent="0.25">
      <c r="A9" s="115">
        <f>2</f>
        <v>2</v>
      </c>
      <c r="B9" s="106" t="s">
        <v>7</v>
      </c>
      <c r="C9" s="107" t="s">
        <v>35</v>
      </c>
      <c r="D9" s="107" t="s">
        <v>1</v>
      </c>
      <c r="E9" s="108">
        <v>5</v>
      </c>
      <c r="F9" s="109">
        <f t="shared" ref="F9:F19" si="0">F8+TIME(0,E8,0)</f>
        <v>0.54513888888888884</v>
      </c>
      <c r="G9" s="123"/>
      <c r="H9" s="124"/>
      <c r="I9" s="124"/>
    </row>
    <row r="10" spans="1:9" x14ac:dyDescent="0.25">
      <c r="A10" s="116"/>
      <c r="B10" s="106"/>
      <c r="C10" s="107"/>
      <c r="D10" s="107"/>
      <c r="E10" s="108"/>
      <c r="F10" s="109"/>
      <c r="G10" s="89"/>
      <c r="H10" s="55"/>
      <c r="I10" s="55"/>
    </row>
    <row r="11" spans="1:9" x14ac:dyDescent="0.25">
      <c r="A11" s="115">
        <f>3</f>
        <v>3</v>
      </c>
      <c r="B11" s="81" t="s">
        <v>8</v>
      </c>
      <c r="C11" s="82" t="s">
        <v>9</v>
      </c>
      <c r="D11" s="82" t="s">
        <v>1</v>
      </c>
      <c r="E11" s="108">
        <v>5</v>
      </c>
      <c r="F11" s="109">
        <f>F9+TIME(0,E9,0)</f>
        <v>0.54861111111111105</v>
      </c>
    </row>
    <row r="12" spans="1:9" x14ac:dyDescent="0.25">
      <c r="A12" s="121">
        <f t="shared" ref="A12:A16" si="1">A11+0.01</f>
        <v>3.01</v>
      </c>
      <c r="B12" s="81" t="s">
        <v>65</v>
      </c>
      <c r="C12" s="82" t="s">
        <v>66</v>
      </c>
      <c r="D12" s="82" t="s">
        <v>1</v>
      </c>
      <c r="E12" s="108">
        <v>5</v>
      </c>
      <c r="F12" s="109">
        <f t="shared" si="0"/>
        <v>0.55208333333333326</v>
      </c>
    </row>
    <row r="13" spans="1:9" x14ac:dyDescent="0.2">
      <c r="A13" s="121">
        <f t="shared" si="1"/>
        <v>3.0199999999999996</v>
      </c>
      <c r="B13" s="81" t="s">
        <v>7</v>
      </c>
      <c r="C13" s="85" t="s">
        <v>67</v>
      </c>
      <c r="D13" s="82" t="s">
        <v>60</v>
      </c>
      <c r="E13" s="108">
        <v>5</v>
      </c>
      <c r="F13" s="109">
        <f t="shared" si="0"/>
        <v>0.55555555555555547</v>
      </c>
    </row>
    <row r="14" spans="1:9" x14ac:dyDescent="0.25">
      <c r="A14" s="121">
        <f t="shared" si="1"/>
        <v>3.0299999999999994</v>
      </c>
      <c r="B14" s="81" t="s">
        <v>8</v>
      </c>
      <c r="C14" s="82" t="s">
        <v>68</v>
      </c>
      <c r="D14" s="82" t="s">
        <v>0</v>
      </c>
      <c r="E14" s="108">
        <v>5</v>
      </c>
      <c r="F14" s="109">
        <f t="shared" si="0"/>
        <v>0.55902777777777768</v>
      </c>
    </row>
    <row r="15" spans="1:9" x14ac:dyDescent="0.25">
      <c r="A15" s="121">
        <f t="shared" si="1"/>
        <v>3.0399999999999991</v>
      </c>
      <c r="B15" s="81" t="s">
        <v>65</v>
      </c>
      <c r="C15" s="82" t="s">
        <v>61</v>
      </c>
      <c r="D15" s="82" t="s">
        <v>62</v>
      </c>
      <c r="E15" s="61">
        <v>15</v>
      </c>
      <c r="F15" s="109">
        <f t="shared" si="0"/>
        <v>0.56249999999999989</v>
      </c>
    </row>
    <row r="16" spans="1:9" x14ac:dyDescent="0.25">
      <c r="A16" s="121">
        <f t="shared" si="1"/>
        <v>3.0499999999999989</v>
      </c>
      <c r="B16" s="81" t="s">
        <v>8</v>
      </c>
      <c r="C16" s="82" t="s">
        <v>76</v>
      </c>
      <c r="D16" s="82" t="s">
        <v>1</v>
      </c>
      <c r="E16" s="61">
        <v>10</v>
      </c>
      <c r="F16" s="109">
        <f t="shared" si="0"/>
        <v>0.57291666666666652</v>
      </c>
      <c r="G16" s="84"/>
    </row>
    <row r="17" spans="1:10" x14ac:dyDescent="0.25">
      <c r="A17" s="80"/>
      <c r="B17" s="81"/>
      <c r="C17" s="82"/>
      <c r="D17" s="82"/>
      <c r="E17" s="61"/>
      <c r="F17" s="109">
        <f t="shared" si="0"/>
        <v>0.57986111111111094</v>
      </c>
    </row>
    <row r="18" spans="1:10" x14ac:dyDescent="0.25">
      <c r="A18" s="130">
        <f>4</f>
        <v>4</v>
      </c>
      <c r="B18" s="117"/>
      <c r="C18" s="137" t="s">
        <v>69</v>
      </c>
      <c r="D18" s="119"/>
      <c r="E18" s="131"/>
      <c r="F18" s="132">
        <f t="shared" si="0"/>
        <v>0.57986111111111094</v>
      </c>
    </row>
    <row r="19" spans="1:10" ht="51" x14ac:dyDescent="0.25">
      <c r="A19" s="133">
        <f t="shared" ref="A19:A20" si="2">A18+0.01</f>
        <v>4.01</v>
      </c>
      <c r="B19" s="134" t="s">
        <v>77</v>
      </c>
      <c r="C19" s="135" t="s">
        <v>78</v>
      </c>
      <c r="D19" s="135" t="s">
        <v>71</v>
      </c>
      <c r="E19" s="78">
        <v>0</v>
      </c>
      <c r="F19" s="136">
        <f t="shared" si="0"/>
        <v>0.57986111111111094</v>
      </c>
    </row>
    <row r="20" spans="1:10" x14ac:dyDescent="0.25">
      <c r="A20" s="125">
        <f t="shared" si="2"/>
        <v>4.0199999999999996</v>
      </c>
      <c r="B20" s="126" t="s">
        <v>70</v>
      </c>
      <c r="C20" s="127" t="s">
        <v>72</v>
      </c>
      <c r="D20" s="127" t="s">
        <v>71</v>
      </c>
      <c r="E20" s="128">
        <v>0</v>
      </c>
      <c r="F20" s="129">
        <f>F19+TIME(0,E19,0)</f>
        <v>0.57986111111111094</v>
      </c>
    </row>
    <row r="21" spans="1:10" x14ac:dyDescent="0.25">
      <c r="A21" s="83"/>
      <c r="B21" s="81"/>
      <c r="C21" s="86"/>
      <c r="D21" s="82"/>
      <c r="E21" s="87"/>
      <c r="F21" s="109">
        <f t="shared" ref="F21:F27" si="3">F20+TIME(0,E20,0)</f>
        <v>0.57986111111111094</v>
      </c>
    </row>
    <row r="22" spans="1:10" s="92" customFormat="1" x14ac:dyDescent="0.25">
      <c r="A22" s="115">
        <f>5</f>
        <v>5</v>
      </c>
      <c r="B22" s="81"/>
      <c r="C22" s="138" t="s">
        <v>47</v>
      </c>
      <c r="D22" s="82"/>
      <c r="E22" s="61"/>
      <c r="F22" s="109">
        <f t="shared" si="3"/>
        <v>0.57986111111111094</v>
      </c>
      <c r="G22" s="90"/>
      <c r="H22" s="88"/>
      <c r="I22" s="90"/>
      <c r="J22" s="90"/>
    </row>
    <row r="23" spans="1:10" x14ac:dyDescent="0.25">
      <c r="A23" s="83"/>
      <c r="B23" s="81"/>
      <c r="C23" s="82"/>
      <c r="D23" s="82"/>
      <c r="E23" s="61"/>
      <c r="F23" s="109">
        <f t="shared" si="3"/>
        <v>0.57986111111111094</v>
      </c>
      <c r="G23" s="90"/>
      <c r="H23" s="90"/>
      <c r="I23" s="90"/>
      <c r="J23" s="90"/>
    </row>
    <row r="24" spans="1:10" x14ac:dyDescent="0.25">
      <c r="A24" s="115">
        <f>6</f>
        <v>6</v>
      </c>
      <c r="B24" s="81"/>
      <c r="C24" s="138" t="s">
        <v>73</v>
      </c>
      <c r="D24" s="82"/>
      <c r="E24" s="61"/>
      <c r="F24" s="109">
        <f t="shared" si="3"/>
        <v>0.57986111111111094</v>
      </c>
      <c r="G24" s="90"/>
      <c r="H24" s="90"/>
      <c r="I24" s="90"/>
      <c r="J24" s="90"/>
    </row>
    <row r="25" spans="1:10" x14ac:dyDescent="0.2">
      <c r="A25" s="80"/>
      <c r="B25" s="81"/>
      <c r="C25" s="93"/>
      <c r="D25" s="94"/>
      <c r="E25" s="95"/>
      <c r="F25" s="109">
        <f t="shared" si="3"/>
        <v>0.57986111111111094</v>
      </c>
      <c r="G25" s="90"/>
      <c r="H25" s="90"/>
      <c r="I25" s="90"/>
      <c r="J25" s="90"/>
    </row>
    <row r="26" spans="1:10" ht="25.5" x14ac:dyDescent="0.25">
      <c r="A26" s="115">
        <f>7</f>
        <v>7</v>
      </c>
      <c r="B26" s="81"/>
      <c r="C26" s="96" t="s">
        <v>31</v>
      </c>
      <c r="D26" s="82" t="s">
        <v>32</v>
      </c>
      <c r="E26" s="97">
        <v>5</v>
      </c>
      <c r="F26" s="109">
        <f t="shared" si="3"/>
        <v>0.57986111111111094</v>
      </c>
      <c r="G26" s="90"/>
      <c r="H26" s="90"/>
      <c r="I26" s="90"/>
      <c r="J26" s="90"/>
    </row>
    <row r="27" spans="1:10" s="91" customFormat="1" x14ac:dyDescent="0.25">
      <c r="A27" s="115">
        <f>8</f>
        <v>8</v>
      </c>
      <c r="B27" s="117"/>
      <c r="C27" s="118" t="s">
        <v>64</v>
      </c>
      <c r="D27" s="119"/>
      <c r="E27" s="120">
        <v>15</v>
      </c>
      <c r="F27" s="109">
        <f t="shared" si="3"/>
        <v>0.58333333333333315</v>
      </c>
      <c r="I27" s="90"/>
      <c r="J27" s="90"/>
    </row>
    <row r="28" spans="1:10" ht="14.45" customHeight="1" thickBot="1" x14ac:dyDescent="0.3">
      <c r="A28" s="122">
        <f>9</f>
        <v>9</v>
      </c>
      <c r="B28" s="98" t="s">
        <v>7</v>
      </c>
      <c r="C28" s="99" t="s">
        <v>36</v>
      </c>
      <c r="D28" s="100" t="s">
        <v>1</v>
      </c>
      <c r="E28" s="101"/>
      <c r="F28" s="102">
        <v>0.625</v>
      </c>
      <c r="G28" s="103"/>
      <c r="H28" s="90"/>
    </row>
    <row r="32" spans="1:10" x14ac:dyDescent="0.25">
      <c r="C32" s="105"/>
    </row>
    <row r="33" spans="3:3" x14ac:dyDescent="0.25">
      <c r="C33" s="10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5" x14ac:dyDescent="0.25"/>
  <cols>
    <col min="2" max="2" width="16.28515625" customWidth="1"/>
    <col min="3" max="3" width="27.5703125" customWidth="1"/>
    <col min="4" max="5" width="11.5703125" customWidth="1"/>
    <col min="6" max="9" width="11.5703125" style="5" customWidth="1"/>
  </cols>
  <sheetData>
    <row r="1" spans="1:9" ht="15.75" thickBot="1" x14ac:dyDescent="0.3">
      <c r="F1" s="13"/>
    </row>
    <row r="2" spans="1:9" ht="45.75" customHeight="1" thickBot="1" x14ac:dyDescent="0.3">
      <c r="B2" s="38" t="s">
        <v>10</v>
      </c>
      <c r="C2" s="39" t="s">
        <v>11</v>
      </c>
      <c r="D2" s="40" t="s">
        <v>12</v>
      </c>
      <c r="E2" s="43" t="s">
        <v>63</v>
      </c>
      <c r="F2" s="19"/>
      <c r="G2" s="21" t="s">
        <v>52</v>
      </c>
      <c r="H2" s="22" t="s">
        <v>50</v>
      </c>
      <c r="I2" s="23" t="s">
        <v>53</v>
      </c>
    </row>
    <row r="3" spans="1:9" x14ac:dyDescent="0.2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2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2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2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2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2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2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2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2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2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2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2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2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2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2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3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3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7.25" thickTop="1" thickBot="1" x14ac:dyDescent="0.3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7.25" thickTop="1" thickBot="1" x14ac:dyDescent="0.3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25">
      <c r="B22" t="s">
        <v>28</v>
      </c>
    </row>
    <row r="23" spans="1:9" x14ac:dyDescent="0.25">
      <c r="B23" s="12" t="s">
        <v>39</v>
      </c>
    </row>
    <row r="24" spans="1:9" x14ac:dyDescent="0.25">
      <c r="B24" s="12" t="s">
        <v>40</v>
      </c>
    </row>
    <row r="25" spans="1:9" x14ac:dyDescent="0.25">
      <c r="A25" s="6"/>
      <c r="B25" s="12" t="s">
        <v>37</v>
      </c>
    </row>
    <row r="26" spans="1:9" x14ac:dyDescent="0.25">
      <c r="B26" s="12" t="s">
        <v>33</v>
      </c>
    </row>
    <row r="27" spans="1:9" x14ac:dyDescent="0.25">
      <c r="B27" s="12" t="s">
        <v>38</v>
      </c>
    </row>
    <row r="28" spans="1:9" x14ac:dyDescent="0.25">
      <c r="B28" s="12" t="s">
        <v>41</v>
      </c>
    </row>
    <row r="30" spans="1:9" x14ac:dyDescent="0.25">
      <c r="B30" s="14" t="s">
        <v>49</v>
      </c>
    </row>
    <row r="31" spans="1:9" x14ac:dyDescent="0.2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Oct Agenda</vt:lpstr>
      <vt:lpstr>EC Roster - Vote Calculator</vt:lpstr>
      <vt:lpstr>'EC Telecon Tues 1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2020-05-26T11:57:17Z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