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a76b78698ac40a99/IEEE/802/Meetings/20_03/"/>
    </mc:Choice>
  </mc:AlternateContent>
  <xr:revisionPtr revIDLastSave="35" documentId="8_{526763B0-469E-4FA1-8DB6-75F519A7AC5B}" xr6:coauthVersionLast="45" xr6:coauthVersionMax="45" xr10:uidLastSave="{D9118328-34A2-4684-8E63-416BDCE952D2}"/>
  <bookViews>
    <workbookView xWindow="-93" yWindow="-93" windowWidth="25786" windowHeight="13986" xr2:uid="{00000000-000D-0000-FFFF-FFFF00000000}"/>
  </bookViews>
  <sheets>
    <sheet name="EC_Closing_Agenda" sheetId="1" r:id="rId1"/>
  </sheets>
  <definedNames>
    <definedName name="_xlnm.Print_Area" localSheetId="0">EC_Closing_Agenda!$A$1:$F$77</definedName>
    <definedName name="Print_Area_MI">EC_Closing_Agenda!$A$1:$E$24</definedName>
    <definedName name="PRINT_AREA_MI_1">EC_Closing_Agenda!$A$1:$E$24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57" i="1" l="1"/>
  <c r="F58" i="1" s="1"/>
  <c r="F45" i="1"/>
  <c r="F46" i="1" s="1"/>
  <c r="F47" i="1" s="1"/>
  <c r="F48" i="1" s="1"/>
  <c r="F49" i="1" s="1"/>
  <c r="F50" i="1" s="1"/>
  <c r="F23" i="1"/>
  <c r="F24" i="1" s="1"/>
  <c r="A59" i="1" l="1"/>
  <c r="A60" i="1" s="1"/>
  <c r="A64" i="1" s="1"/>
  <c r="A65" i="1" s="1"/>
  <c r="A66" i="1" s="1"/>
  <c r="A67" i="1" s="1"/>
  <c r="A68" i="1" s="1"/>
  <c r="F8" i="1" l="1"/>
  <c r="F9" i="1" s="1"/>
  <c r="F10" i="1" s="1"/>
  <c r="F11" i="1" s="1"/>
  <c r="A25" i="1"/>
  <c r="A38" i="1"/>
  <c r="A39" i="1" s="1"/>
  <c r="A40" i="1" s="1"/>
  <c r="A41" i="1" s="1"/>
  <c r="A42" i="1" s="1"/>
  <c r="A47" i="1"/>
  <c r="A48" i="1" s="1"/>
  <c r="F74" i="1"/>
  <c r="A13" i="1"/>
  <c r="A14" i="1" s="1"/>
  <c r="A11" i="1"/>
  <c r="A9" i="1"/>
  <c r="A8" i="1"/>
  <c r="A15" i="1" l="1"/>
  <c r="A16" i="1" s="1"/>
  <c r="A17" i="1" s="1"/>
  <c r="A18" i="1" s="1"/>
  <c r="A19" i="1" s="1"/>
  <c r="A50" i="1"/>
  <c r="A51" i="1" s="1"/>
  <c r="A52" i="1" s="1"/>
  <c r="A53" i="1" s="1"/>
  <c r="A54" i="1" s="1"/>
  <c r="A49" i="1"/>
  <c r="A43" i="1"/>
  <c r="A44" i="1" s="1"/>
  <c r="A26" i="1"/>
  <c r="A27" i="1" s="1"/>
  <c r="A61" i="1"/>
  <c r="A62" i="1" s="1"/>
  <c r="A63" i="1" s="1"/>
  <c r="F12" i="1"/>
  <c r="F13" i="1" s="1"/>
  <c r="F14" i="1" s="1"/>
  <c r="F15" i="1" s="1"/>
  <c r="F16" i="1" s="1"/>
  <c r="A56" i="1" l="1"/>
  <c r="A55" i="1"/>
  <c r="F17" i="1"/>
  <c r="F18" i="1" s="1"/>
  <c r="A28" i="1"/>
  <c r="A29" i="1" s="1"/>
  <c r="A30" i="1" s="1"/>
  <c r="A31" i="1" s="1"/>
  <c r="A32" i="1" s="1"/>
  <c r="A33" i="1" s="1"/>
  <c r="A34" i="1" s="1"/>
  <c r="A35" i="1" s="1"/>
  <c r="A70" i="1"/>
  <c r="A71" i="1" s="1"/>
  <c r="A72" i="1" s="1"/>
  <c r="A69" i="1" l="1"/>
  <c r="F19" i="1" l="1"/>
  <c r="F20" i="1" s="1"/>
  <c r="F21" i="1" l="1"/>
  <c r="F22" i="1" s="1"/>
  <c r="F25" i="1" s="1"/>
  <c r="F26" i="1" s="1"/>
  <c r="F27" i="1" s="1"/>
  <c r="F28" i="1" s="1"/>
  <c r="F29" i="1" s="1"/>
  <c r="F30" i="1" s="1"/>
  <c r="F31" i="1" s="1"/>
  <c r="F32" i="1" s="1"/>
  <c r="F33" i="1" s="1"/>
  <c r="F34" i="1" s="1"/>
  <c r="F35" i="1" s="1"/>
  <c r="F36" i="1" s="1"/>
  <c r="F37" i="1" s="1"/>
  <c r="F38" i="1" l="1"/>
  <c r="F39" i="1" s="1"/>
  <c r="F40" i="1" s="1"/>
  <c r="F41" i="1" s="1"/>
  <c r="F42" i="1" s="1"/>
  <c r="F43" i="1" s="1"/>
  <c r="F44" i="1" s="1"/>
  <c r="F51" i="1" s="1"/>
  <c r="F52" i="1" s="1"/>
  <c r="F53" i="1" s="1"/>
  <c r="F54" i="1" s="1"/>
  <c r="F59" i="1" l="1"/>
  <c r="F60" i="1" s="1"/>
  <c r="F61" i="1" s="1"/>
  <c r="F62" i="1" s="1"/>
  <c r="F63" i="1" s="1"/>
  <c r="F64" i="1" s="1"/>
  <c r="F65" i="1" s="1"/>
  <c r="F66" i="1" s="1"/>
  <c r="F67" i="1" s="1"/>
  <c r="F68" i="1" s="1"/>
  <c r="F69" i="1" s="1"/>
  <c r="F70" i="1" s="1"/>
  <c r="F71" i="1" s="1"/>
  <c r="F72" i="1" s="1"/>
  <c r="F55" i="1"/>
  <c r="F56" i="1" s="1"/>
</calcChain>
</file>

<file path=xl/sharedStrings.xml><?xml version="1.0" encoding="utf-8"?>
<sst xmlns="http://schemas.openxmlformats.org/spreadsheetml/2006/main" count="145" uniqueCount="77">
  <si>
    <t>Key:</t>
  </si>
  <si>
    <t xml:space="preserve"> </t>
  </si>
  <si>
    <t>ME - Motion, External, MI - Motion, Internal, DT- Discussion Topic, II - Information Item</t>
  </si>
  <si>
    <t>Special Orders</t>
  </si>
  <si>
    <t>Category  (* = consent agenda)</t>
  </si>
  <si>
    <t>MEETING CALLED TO ORDER</t>
  </si>
  <si>
    <t>Nikolich</t>
  </si>
  <si>
    <t>MI</t>
  </si>
  <si>
    <t>APPROVE OR MODIFY AGENDA</t>
  </si>
  <si>
    <t>II</t>
  </si>
  <si>
    <t>LMSC Internal business</t>
  </si>
  <si>
    <t>Rosdahl</t>
  </si>
  <si>
    <t>Gilb</t>
  </si>
  <si>
    <t>IEEE Standards Board and Sponsor Ballot Items</t>
  </si>
  <si>
    <t>Information Items</t>
  </si>
  <si>
    <t>Myles</t>
  </si>
  <si>
    <t>Executive secretary report</t>
  </si>
  <si>
    <t>D'Ambrosia</t>
  </si>
  <si>
    <t>Network Services report</t>
  </si>
  <si>
    <t>ADJOURN SEC MEETING</t>
  </si>
  <si>
    <t>II*</t>
  </si>
  <si>
    <t>Appeals report -No items to report</t>
  </si>
  <si>
    <t>Announcements from the Chair</t>
  </si>
  <si>
    <t>IEEE 802.18</t>
  </si>
  <si>
    <t>IEEE 802.19</t>
  </si>
  <si>
    <t>IEEE 802.1</t>
  </si>
  <si>
    <t>IEEE 802.3</t>
  </si>
  <si>
    <t>IEEE 802.11</t>
  </si>
  <si>
    <t>Law</t>
  </si>
  <si>
    <t>Heile</t>
  </si>
  <si>
    <t>IEEE 802.15</t>
  </si>
  <si>
    <t>Marks</t>
  </si>
  <si>
    <t>Shellhammer</t>
  </si>
  <si>
    <t>IEEE 802.24</t>
  </si>
  <si>
    <t>IEEE 802</t>
  </si>
  <si>
    <t>Standing Committee Reports</t>
  </si>
  <si>
    <t>Officers Reports</t>
  </si>
  <si>
    <t>IEEE SA Staff Reports</t>
  </si>
  <si>
    <t xml:space="preserve">1st Vice Chair Report </t>
  </si>
  <si>
    <t>2nd Vice Chair Report</t>
  </si>
  <si>
    <t>Treasurer's Report</t>
  </si>
  <si>
    <t>Parsons</t>
  </si>
  <si>
    <t>802 / ITU SC Report</t>
  </si>
  <si>
    <t>802 / IETF SC Report</t>
  </si>
  <si>
    <t>Godfrey</t>
  </si>
  <si>
    <t>LMSC Liaisons and External Communications</t>
  </si>
  <si>
    <t>Verilan</t>
  </si>
  <si>
    <t>Break</t>
  </si>
  <si>
    <t xml:space="preserve">802 / JTC1 SC Report </t>
  </si>
  <si>
    <t>Stanley</t>
  </si>
  <si>
    <t>Holcomb</t>
  </si>
  <si>
    <t>Executive Committee Study Groups, Working Groups, TAGs, Industry Connections</t>
  </si>
  <si>
    <t>Zimmerman</t>
  </si>
  <si>
    <t>Friday 1:00PM-6:00PM 
20 Mar 2020</t>
  </si>
  <si>
    <t xml:space="preserve">Call for Tutorials for July 2020 Plenary </t>
  </si>
  <si>
    <t>DT</t>
  </si>
  <si>
    <t>40th Anniversary Evaluation</t>
  </si>
  <si>
    <t>IEEE 802 Public Outreach Update</t>
  </si>
  <si>
    <t>(For consideration for email ballot) 
Future Venues AdHoc Report and Motions</t>
  </si>
  <si>
    <t xml:space="preserve">AGENDA  -  IEEE 802 LMSC EXECUTIVE COMMITTEE MEETING
</t>
  </si>
  <si>
    <t xml:space="preserve">Announcement of 802 EC  Telecons 
     Tues, 07 Apr 2020, 1 - 2 pm ET
     Tues, 21 Apr 2020, 1 - 2 pm ET
     Tues, 05 May 2020, 1 - 2 pm ET
     Tues, 0 2 June 2020, 1-3pm ET </t>
  </si>
  <si>
    <t>Contingency Planning for Potential Long Term Delay for F2F meetings</t>
  </si>
  <si>
    <t>D'Ambrosia / Law</t>
  </si>
  <si>
    <t>For discussion for email ballot
     Press Release - Publication of IEEE P802.3cg / P802.3cn standards
     Press Release - Publication Ethernet Bandwidth Assessment</t>
  </si>
  <si>
    <t>Discussion on the Plan to address submissions to the Rules Committee on the IEEE 802 Coexistence Process from the 802.19 WG</t>
  </si>
  <si>
    <t>Shellhammer / Gilb</t>
  </si>
  <si>
    <t>For discussion for email ballot
To Sponsor Ballot, P802.15.13 OWC</t>
  </si>
  <si>
    <t>For discussion for email ballot
To RevCom - P802.15.4md</t>
  </si>
  <si>
    <t>For discussion for email ballot
To RevCom - P802.15.4z</t>
  </si>
  <si>
    <t>For discussion for email ballot
FCC Comments - Use of  the 5.850-5.925GHz proceeding ET Docket 19-138</t>
  </si>
  <si>
    <t>For discussion for email ballot
802.15 Plan for Par Title change for 802.15.4z</t>
  </si>
  <si>
    <t>For discussion for email ballot
802.15 Plan for Par Title change for 802.15.13</t>
  </si>
  <si>
    <t>For discussion for email ballot
802.15 Plan for P802.15.12 PAR Extension</t>
  </si>
  <si>
    <t>802.1 Anticipated Requests for EC Actions</t>
  </si>
  <si>
    <t>Recording Secretary Report (Electronic Media Plan 2020, Teleconference Tools, Social Media)</t>
  </si>
  <si>
    <t>Action Item Review</t>
  </si>
  <si>
    <t>R5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</si>
</sst>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 &quot;General"/>
    <numFmt numFmtId="165" formatCode="hh&quot;:&quot;mm&quot; &quot;AM/PM&quot; &quot;"/>
    <numFmt numFmtId="166" formatCode="0.000"/>
  </numFmts>
  <fonts count="32" x14ac:knownFonts="1">
    <font>
      <sz val="12"/>
      <color rgb="FF000000"/>
      <name val="Courier New"/>
      <family val="3"/>
    </font>
    <font>
      <sz val="12"/>
      <color rgb="FF000000"/>
      <name val="Courier New"/>
      <family val="3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1"/>
      <color rgb="FF800080"/>
      <name val="Calibri"/>
      <family val="2"/>
    </font>
    <font>
      <b/>
      <sz val="11"/>
      <color rgb="FFFF0000"/>
      <name val="Calibri"/>
      <family val="2"/>
    </font>
    <font>
      <b/>
      <sz val="11"/>
      <color rgb="FFFFFFFF"/>
      <name val="Calibri"/>
      <family val="2"/>
    </font>
    <font>
      <i/>
      <sz val="11"/>
      <color rgb="FF808080"/>
      <name val="Calibri"/>
      <family val="2"/>
    </font>
    <font>
      <sz val="11"/>
      <color rgb="FF008000"/>
      <name val="Calibri"/>
      <family val="2"/>
    </font>
    <font>
      <b/>
      <sz val="15"/>
      <color rgb="FF333399"/>
      <name val="Calibri"/>
      <family val="2"/>
    </font>
    <font>
      <b/>
      <sz val="13"/>
      <color rgb="FF333399"/>
      <name val="Calibri"/>
      <family val="2"/>
    </font>
    <font>
      <b/>
      <sz val="11"/>
      <color rgb="FF333399"/>
      <name val="Calibri"/>
      <family val="2"/>
    </font>
    <font>
      <sz val="11"/>
      <color rgb="FF333399"/>
      <name val="Calibri"/>
      <family val="2"/>
    </font>
    <font>
      <sz val="11"/>
      <color rgb="FFFF0000"/>
      <name val="Calibri"/>
      <family val="2"/>
    </font>
    <font>
      <sz val="11"/>
      <color rgb="FF808000"/>
      <name val="Calibri"/>
      <family val="2"/>
    </font>
    <font>
      <b/>
      <sz val="11"/>
      <color rgb="FF424242"/>
      <name val="Calibri"/>
      <family val="2"/>
    </font>
    <font>
      <b/>
      <sz val="18"/>
      <color rgb="FF333399"/>
      <name val="Cambria"/>
      <family val="1"/>
    </font>
    <font>
      <b/>
      <sz val="11"/>
      <color rgb="FF000000"/>
      <name val="Calibri"/>
      <family val="2"/>
    </font>
    <font>
      <b/>
      <sz val="8"/>
      <color rgb="FF000000"/>
      <name val="Times New Roman"/>
      <family val="1"/>
    </font>
    <font>
      <sz val="8"/>
      <color rgb="FF000000"/>
      <name val="Times New Roman"/>
      <family val="1"/>
    </font>
    <font>
      <b/>
      <sz val="8"/>
      <color rgb="FF000000"/>
      <name val="Cambria"/>
      <family val="1"/>
    </font>
    <font>
      <sz val="12"/>
      <color rgb="FF000000"/>
      <name val="Cambria"/>
      <family val="1"/>
    </font>
    <font>
      <sz val="8"/>
      <color rgb="FF000000"/>
      <name val="Cambria"/>
      <family val="1"/>
    </font>
    <font>
      <b/>
      <sz val="8"/>
      <name val="Cambria"/>
      <family val="1"/>
    </font>
    <font>
      <b/>
      <sz val="8"/>
      <color theme="1"/>
      <name val="Cambria"/>
      <family val="1"/>
    </font>
    <font>
      <b/>
      <sz val="10"/>
      <color rgb="FF000000"/>
      <name val="Cambria"/>
      <family val="1"/>
    </font>
    <font>
      <b/>
      <sz val="12"/>
      <color rgb="FF000000"/>
      <name val="Cambria"/>
      <family val="1"/>
    </font>
    <font>
      <b/>
      <sz val="12"/>
      <name val="Cambria"/>
      <family val="1"/>
    </font>
    <font>
      <sz val="8"/>
      <color theme="1"/>
      <name val="Cambria"/>
      <family val="1"/>
    </font>
    <font>
      <strike/>
      <sz val="8"/>
      <color rgb="FF000000"/>
      <name val="Cambria"/>
      <family val="1"/>
    </font>
    <font>
      <b/>
      <strike/>
      <sz val="8"/>
      <color rgb="FF000000"/>
      <name val="Cambria"/>
      <family val="1"/>
    </font>
    <font>
      <strike/>
      <sz val="12"/>
      <color rgb="FF000000"/>
      <name val="Cambria"/>
      <family val="1"/>
    </font>
  </fonts>
  <fills count="22">
    <fill>
      <patternFill patternType="none"/>
    </fill>
    <fill>
      <patternFill patternType="gray125"/>
    </fill>
    <fill>
      <patternFill patternType="solid">
        <fgColor rgb="FFA6CAF0"/>
        <bgColor rgb="FFA6CAF0"/>
      </patternFill>
    </fill>
    <fill>
      <patternFill patternType="solid">
        <fgColor rgb="FFFF8080"/>
        <bgColor rgb="FFFF8080"/>
      </patternFill>
    </fill>
    <fill>
      <patternFill patternType="solid">
        <fgColor rgb="FFFFFFC0"/>
        <bgColor rgb="FFFFFFC0"/>
      </patternFill>
    </fill>
    <fill>
      <patternFill patternType="solid">
        <fgColor rgb="FFE3E3E3"/>
        <bgColor rgb="FFE3E3E3"/>
      </patternFill>
    </fill>
    <fill>
      <patternFill patternType="solid">
        <fgColor rgb="FFA0E0E0"/>
        <bgColor rgb="FFA0E0E0"/>
      </patternFill>
    </fill>
    <fill>
      <patternFill patternType="solid">
        <fgColor rgb="FFFFFF99"/>
        <bgColor rgb="FFFFFF99"/>
      </patternFill>
    </fill>
    <fill>
      <patternFill patternType="solid">
        <fgColor rgb="FFCC9CCC"/>
        <bgColor rgb="FFCC9CCC"/>
      </patternFill>
    </fill>
    <fill>
      <patternFill patternType="solid">
        <fgColor rgb="FF996666"/>
        <bgColor rgb="FF996666"/>
      </patternFill>
    </fill>
    <fill>
      <patternFill patternType="solid">
        <fgColor rgb="FF999933"/>
        <bgColor rgb="FF999933"/>
      </patternFill>
    </fill>
    <fill>
      <patternFill patternType="solid">
        <fgColor rgb="FF3333CC"/>
        <bgColor rgb="FF3333CC"/>
      </patternFill>
    </fill>
    <fill>
      <patternFill patternType="solid">
        <fgColor rgb="FF666699"/>
        <bgColor rgb="FF666699"/>
      </patternFill>
    </fill>
    <fill>
      <patternFill patternType="solid">
        <fgColor rgb="FF33CCCC"/>
        <bgColor rgb="FF33CCCC"/>
      </patternFill>
    </fill>
    <fill>
      <patternFill patternType="solid">
        <fgColor rgb="FFFF0000"/>
        <bgColor rgb="FFFF0000"/>
      </patternFill>
    </fill>
    <fill>
      <patternFill patternType="solid">
        <fgColor rgb="FFCC99FF"/>
        <bgColor rgb="FFCC99FF"/>
      </patternFill>
    </fill>
    <fill>
      <patternFill patternType="solid">
        <fgColor rgb="FFFFFFFF"/>
        <bgColor rgb="FFFFFFFF"/>
      </patternFill>
    </fill>
    <fill>
      <patternFill patternType="solid">
        <fgColor rgb="FF969696"/>
        <bgColor rgb="FF969696"/>
      </patternFill>
    </fill>
    <fill>
      <patternFill patternType="solid">
        <fgColor rgb="FFFFFF00"/>
        <bgColor rgb="FFFFFF0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22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424242"/>
      </left>
      <right style="double">
        <color rgb="FF424242"/>
      </right>
      <top style="double">
        <color rgb="FF424242"/>
      </top>
      <bottom style="double">
        <color rgb="FF424242"/>
      </bottom>
      <diagonal/>
    </border>
    <border>
      <left/>
      <right/>
      <top/>
      <bottom style="thick">
        <color rgb="FF3333CC"/>
      </bottom>
      <diagonal/>
    </border>
    <border>
      <left/>
      <right/>
      <top/>
      <bottom style="thick">
        <color rgb="FFA0E0E0"/>
      </bottom>
      <diagonal/>
    </border>
    <border>
      <left/>
      <right/>
      <top/>
      <bottom style="medium">
        <color rgb="FFA0E0E0"/>
      </bottom>
      <diagonal/>
    </border>
    <border>
      <left/>
      <right/>
      <top/>
      <bottom style="double">
        <color rgb="FFFF00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424242"/>
      </left>
      <right style="thin">
        <color rgb="FF424242"/>
      </right>
      <top style="thin">
        <color rgb="FF424242"/>
      </top>
      <bottom style="thin">
        <color rgb="FF424242"/>
      </bottom>
      <diagonal/>
    </border>
    <border>
      <left/>
      <right/>
      <top style="thin">
        <color rgb="FF3333CC"/>
      </top>
      <bottom style="double">
        <color rgb="FF3333CC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</borders>
  <cellStyleXfs count="43">
    <xf numFmtId="164" fontId="0" fillId="0" borderId="0"/>
    <xf numFmtId="164" fontId="16" fillId="0" borderId="0" applyNumberFormat="0" applyBorder="0" applyAlignment="0" applyProtection="0"/>
    <xf numFmtId="164" fontId="9" fillId="0" borderId="3" applyNumberFormat="0" applyAlignment="0" applyProtection="0"/>
    <xf numFmtId="164" fontId="10" fillId="0" borderId="4" applyNumberFormat="0" applyAlignment="0" applyProtection="0"/>
    <xf numFmtId="164" fontId="11" fillId="0" borderId="5" applyNumberFormat="0" applyAlignment="0" applyProtection="0"/>
    <xf numFmtId="164" fontId="11" fillId="0" borderId="0" applyNumberFormat="0" applyBorder="0" applyAlignment="0" applyProtection="0"/>
    <xf numFmtId="164" fontId="8" fillId="6" borderId="0" applyNumberFormat="0" applyBorder="0" applyAlignment="0" applyProtection="0"/>
    <xf numFmtId="164" fontId="4" fillId="15" borderId="0" applyNumberFormat="0" applyBorder="0" applyAlignment="0" applyProtection="0"/>
    <xf numFmtId="164" fontId="14" fillId="7" borderId="0" applyNumberFormat="0" applyBorder="0" applyAlignment="0" applyProtection="0"/>
    <xf numFmtId="164" fontId="12" fillId="7" borderId="1" applyNumberFormat="0" applyAlignment="0" applyProtection="0"/>
    <xf numFmtId="164" fontId="15" fillId="16" borderId="8" applyNumberFormat="0" applyAlignment="0" applyProtection="0"/>
    <xf numFmtId="164" fontId="5" fillId="16" borderId="1" applyNumberFormat="0" applyAlignment="0" applyProtection="0"/>
    <xf numFmtId="164" fontId="13" fillId="0" borderId="6" applyNumberFormat="0" applyAlignment="0" applyProtection="0"/>
    <xf numFmtId="164" fontId="6" fillId="17" borderId="2" applyNumberFormat="0" applyAlignment="0" applyProtection="0"/>
    <xf numFmtId="164" fontId="13" fillId="0" borderId="0" applyNumberFormat="0" applyBorder="0" applyAlignment="0" applyProtection="0"/>
    <xf numFmtId="164" fontId="1" fillId="4" borderId="7" applyNumberFormat="0" applyFont="0" applyAlignment="0" applyProtection="0"/>
    <xf numFmtId="164" fontId="7" fillId="0" borderId="0" applyNumberFormat="0" applyBorder="0" applyAlignment="0" applyProtection="0"/>
    <xf numFmtId="164" fontId="17" fillId="0" borderId="9" applyNumberFormat="0" applyAlignment="0" applyProtection="0"/>
    <xf numFmtId="164" fontId="3" fillId="11" borderId="0" applyNumberFormat="0" applyBorder="0" applyAlignment="0" applyProtection="0"/>
    <xf numFmtId="164" fontId="2" fillId="2" borderId="0" applyNumberFormat="0" applyBorder="0" applyAlignment="0" applyProtection="0"/>
    <xf numFmtId="164" fontId="2" fillId="6" borderId="0" applyNumberFormat="0" applyBorder="0" applyAlignment="0" applyProtection="0"/>
    <xf numFmtId="164" fontId="3" fillId="6" borderId="0" applyNumberFormat="0" applyBorder="0" applyAlignment="0" applyProtection="0"/>
    <xf numFmtId="164" fontId="3" fillId="9" borderId="0" applyNumberFormat="0" applyBorder="0" applyAlignment="0" applyProtection="0"/>
    <xf numFmtId="164" fontId="2" fillId="3" borderId="0" applyNumberFormat="0" applyBorder="0" applyAlignment="0" applyProtection="0"/>
    <xf numFmtId="164" fontId="2" fillId="3" borderId="0" applyNumberFormat="0" applyBorder="0" applyAlignment="0" applyProtection="0"/>
    <xf numFmtId="164" fontId="3" fillId="9" borderId="0" applyNumberFormat="0" applyBorder="0" applyAlignment="0" applyProtection="0"/>
    <xf numFmtId="164" fontId="3" fillId="10" borderId="0" applyNumberFormat="0" applyBorder="0" applyAlignment="0" applyProtection="0"/>
    <xf numFmtId="164" fontId="2" fillId="4" borderId="0" applyNumberFormat="0" applyBorder="0" applyAlignment="0" applyProtection="0"/>
    <xf numFmtId="164" fontId="2" fillId="7" borderId="0" applyNumberFormat="0" applyBorder="0" applyAlignment="0" applyProtection="0"/>
    <xf numFmtId="164" fontId="3" fillId="10" borderId="0" applyNumberFormat="0" applyBorder="0" applyAlignment="0" applyProtection="0"/>
    <xf numFmtId="164" fontId="3" fillId="12" borderId="0" applyNumberFormat="0" applyBorder="0" applyAlignment="0" applyProtection="0"/>
    <xf numFmtId="164" fontId="2" fillId="5" borderId="0" applyNumberFormat="0" applyBorder="0" applyAlignment="0" applyProtection="0"/>
    <xf numFmtId="164" fontId="2" fillId="8" borderId="0" applyNumberFormat="0" applyBorder="0" applyAlignment="0" applyProtection="0"/>
    <xf numFmtId="164" fontId="3" fillId="8" borderId="0" applyNumberFormat="0" applyBorder="0" applyAlignment="0" applyProtection="0"/>
    <xf numFmtId="164" fontId="3" fillId="13" borderId="0" applyNumberFormat="0" applyBorder="0" applyAlignment="0" applyProtection="0"/>
    <xf numFmtId="164" fontId="2" fillId="6" borderId="0" applyNumberFormat="0" applyBorder="0" applyAlignment="0" applyProtection="0"/>
    <xf numFmtId="164" fontId="2" fillId="6" borderId="0" applyNumberFormat="0" applyBorder="0" applyAlignment="0" applyProtection="0"/>
    <xf numFmtId="164" fontId="3" fillId="6" borderId="0" applyNumberFormat="0" applyBorder="0" applyAlignment="0" applyProtection="0"/>
    <xf numFmtId="164" fontId="3" fillId="14" borderId="0" applyNumberFormat="0" applyBorder="0" applyAlignment="0" applyProtection="0"/>
    <xf numFmtId="164" fontId="2" fillId="4" borderId="0" applyNumberFormat="0" applyBorder="0" applyAlignment="0" applyProtection="0"/>
    <xf numFmtId="164" fontId="2" fillId="4" borderId="0" applyNumberFormat="0" applyBorder="0" applyAlignment="0" applyProtection="0"/>
    <xf numFmtId="164" fontId="3" fillId="3" borderId="0" applyNumberFormat="0" applyBorder="0" applyAlignment="0" applyProtection="0"/>
    <xf numFmtId="164" fontId="1" fillId="0" borderId="0" applyNumberFormat="0" applyFill="0" applyBorder="0" applyAlignment="0" applyProtection="0"/>
  </cellStyleXfs>
  <cellXfs count="151">
    <xf numFmtId="164" fontId="0" fillId="0" borderId="0" xfId="0"/>
    <xf numFmtId="164" fontId="0" fillId="0" borderId="0" xfId="0" applyAlignment="1">
      <alignment vertical="top"/>
    </xf>
    <xf numFmtId="164" fontId="21" fillId="0" borderId="0" xfId="0" applyFont="1" applyAlignment="1">
      <alignment vertical="top"/>
    </xf>
    <xf numFmtId="164" fontId="20" fillId="0" borderId="11" xfId="0" applyFont="1" applyFill="1" applyBorder="1" applyAlignment="1" applyProtection="1">
      <alignment vertical="top" wrapText="1"/>
    </xf>
    <xf numFmtId="164" fontId="18" fillId="0" borderId="0" xfId="0" applyFont="1" applyFill="1" applyAlignment="1">
      <alignment vertical="top"/>
    </xf>
    <xf numFmtId="164" fontId="18" fillId="0" borderId="0" xfId="0" applyFont="1" applyFill="1" applyAlignment="1" applyProtection="1">
      <alignment vertical="top"/>
    </xf>
    <xf numFmtId="165" fontId="18" fillId="0" borderId="0" xfId="0" applyNumberFormat="1" applyFont="1" applyFill="1" applyAlignment="1" applyProtection="1">
      <alignment vertical="top"/>
    </xf>
    <xf numFmtId="164" fontId="0" fillId="0" borderId="0" xfId="0" applyAlignment="1">
      <alignment vertical="top" wrapText="1"/>
    </xf>
    <xf numFmtId="164" fontId="0" fillId="20" borderId="0" xfId="0" applyFill="1" applyAlignment="1">
      <alignment vertical="top"/>
    </xf>
    <xf numFmtId="2" fontId="20" fillId="0" borderId="11" xfId="0" applyNumberFormat="1" applyFont="1" applyFill="1" applyBorder="1" applyAlignment="1" applyProtection="1">
      <alignment horizontal="left" vertical="top"/>
    </xf>
    <xf numFmtId="164" fontId="20" fillId="0" borderId="11" xfId="0" applyFont="1" applyBorder="1" applyAlignment="1">
      <alignment vertical="top"/>
    </xf>
    <xf numFmtId="164" fontId="21" fillId="0" borderId="0" xfId="0" applyFont="1" applyFill="1" applyAlignment="1">
      <alignment vertical="top"/>
    </xf>
    <xf numFmtId="2" fontId="20" fillId="0" borderId="11" xfId="0" applyNumberFormat="1" applyFont="1" applyFill="1" applyBorder="1" applyAlignment="1" applyProtection="1">
      <alignment vertical="top"/>
    </xf>
    <xf numFmtId="164" fontId="0" fillId="0" borderId="0" xfId="0" applyFill="1" applyAlignment="1">
      <alignment vertical="top"/>
    </xf>
    <xf numFmtId="164" fontId="19" fillId="0" borderId="0" xfId="0" applyFont="1" applyAlignment="1">
      <alignment vertical="top"/>
    </xf>
    <xf numFmtId="164" fontId="22" fillId="0" borderId="0" xfId="0" applyFont="1" applyAlignment="1">
      <alignment vertical="top"/>
    </xf>
    <xf numFmtId="164" fontId="0" fillId="0" borderId="0" xfId="0" applyBorder="1" applyAlignment="1">
      <alignment vertical="top"/>
    </xf>
    <xf numFmtId="164" fontId="19" fillId="0" borderId="0" xfId="0" applyFont="1" applyBorder="1" applyAlignment="1">
      <alignment vertical="top"/>
    </xf>
    <xf numFmtId="164" fontId="0" fillId="0" borderId="0" xfId="0" applyAlignment="1">
      <alignment horizontal="left" vertical="top"/>
    </xf>
    <xf numFmtId="2" fontId="20" fillId="0" borderId="13" xfId="0" applyNumberFormat="1" applyFont="1" applyFill="1" applyBorder="1" applyAlignment="1" applyProtection="1">
      <alignment horizontal="left" vertical="top"/>
    </xf>
    <xf numFmtId="2" fontId="22" fillId="0" borderId="11" xfId="0" applyNumberFormat="1" applyFont="1" applyFill="1" applyBorder="1" applyAlignment="1" applyProtection="1">
      <alignment horizontal="left" vertical="top" wrapText="1" indent="1"/>
    </xf>
    <xf numFmtId="165" fontId="20" fillId="0" borderId="10" xfId="0" applyNumberFormat="1" applyFont="1" applyBorder="1" applyAlignment="1" applyProtection="1">
      <alignment vertical="top"/>
    </xf>
    <xf numFmtId="2" fontId="20" fillId="0" borderId="14" xfId="0" applyNumberFormat="1" applyFont="1" applyFill="1" applyBorder="1" applyAlignment="1" applyProtection="1">
      <alignment horizontal="left" vertical="top"/>
    </xf>
    <xf numFmtId="165" fontId="20" fillId="0" borderId="12" xfId="0" applyNumberFormat="1" applyFont="1" applyBorder="1" applyAlignment="1" applyProtection="1">
      <alignment vertical="top"/>
    </xf>
    <xf numFmtId="164" fontId="21" fillId="0" borderId="17" xfId="0" applyFont="1" applyFill="1" applyBorder="1" applyAlignment="1">
      <alignment vertical="top"/>
    </xf>
    <xf numFmtId="166" fontId="20" fillId="0" borderId="11" xfId="0" applyNumberFormat="1" applyFont="1" applyFill="1" applyBorder="1" applyAlignment="1" applyProtection="1">
      <alignment horizontal="left" vertical="top"/>
    </xf>
    <xf numFmtId="164" fontId="23" fillId="0" borderId="11" xfId="0" applyFont="1" applyFill="1" applyBorder="1" applyAlignment="1" applyProtection="1">
      <alignment vertical="top" wrapText="1"/>
    </xf>
    <xf numFmtId="164" fontId="21" fillId="0" borderId="11" xfId="0" applyFont="1" applyBorder="1" applyAlignment="1">
      <alignment vertical="top"/>
    </xf>
    <xf numFmtId="164" fontId="22" fillId="0" borderId="11" xfId="0" applyFont="1" applyFill="1" applyBorder="1" applyAlignment="1" applyProtection="1">
      <alignment vertical="top" wrapText="1"/>
    </xf>
    <xf numFmtId="164" fontId="20" fillId="0" borderId="10" xfId="0" applyFont="1" applyFill="1" applyBorder="1" applyAlignment="1">
      <alignment horizontal="left" vertical="top"/>
    </xf>
    <xf numFmtId="164" fontId="20" fillId="0" borderId="10" xfId="0" applyFont="1" applyBorder="1" applyAlignment="1">
      <alignment vertical="top"/>
    </xf>
    <xf numFmtId="164" fontId="20" fillId="0" borderId="10" xfId="0" applyFont="1" applyFill="1" applyBorder="1" applyAlignment="1" applyProtection="1">
      <alignment horizontal="center" vertical="top" wrapText="1"/>
    </xf>
    <xf numFmtId="164" fontId="20" fillId="0" borderId="10" xfId="0" applyFont="1" applyBorder="1" applyAlignment="1">
      <alignment horizontal="left" vertical="top"/>
    </xf>
    <xf numFmtId="164" fontId="20" fillId="0" borderId="10" xfId="0" applyFont="1" applyFill="1" applyBorder="1" applyAlignment="1" applyProtection="1">
      <alignment vertical="top" wrapText="1"/>
    </xf>
    <xf numFmtId="49" fontId="20" fillId="0" borderId="10" xfId="0" applyNumberFormat="1" applyFont="1" applyFill="1" applyBorder="1" applyAlignment="1" applyProtection="1">
      <alignment horizontal="left" vertical="top"/>
    </xf>
    <xf numFmtId="164" fontId="20" fillId="0" borderId="10" xfId="0" applyFont="1" applyFill="1" applyBorder="1" applyAlignment="1" applyProtection="1">
      <alignment vertical="top"/>
    </xf>
    <xf numFmtId="164" fontId="20" fillId="0" borderId="10" xfId="0" applyFont="1" applyBorder="1" applyAlignment="1">
      <alignment vertical="top" wrapText="1"/>
    </xf>
    <xf numFmtId="164" fontId="20" fillId="14" borderId="10" xfId="0" applyFont="1" applyFill="1" applyBorder="1" applyAlignment="1" applyProtection="1">
      <alignment horizontal="left" vertical="top"/>
    </xf>
    <xf numFmtId="164" fontId="20" fillId="14" borderId="10" xfId="0" applyFont="1" applyFill="1" applyBorder="1" applyAlignment="1">
      <alignment vertical="top"/>
    </xf>
    <xf numFmtId="164" fontId="20" fillId="14" borderId="10" xfId="0" applyFont="1" applyFill="1" applyBorder="1" applyAlignment="1">
      <alignment vertical="top" wrapText="1"/>
    </xf>
    <xf numFmtId="164" fontId="22" fillId="14" borderId="10" xfId="0" applyFont="1" applyFill="1" applyBorder="1" applyAlignment="1">
      <alignment vertical="top"/>
    </xf>
    <xf numFmtId="164" fontId="20" fillId="18" borderId="10" xfId="0" applyFont="1" applyFill="1" applyBorder="1" applyAlignment="1">
      <alignment horizontal="left" vertical="top"/>
    </xf>
    <xf numFmtId="164" fontId="20" fillId="18" borderId="10" xfId="0" applyFont="1" applyFill="1" applyBorder="1" applyAlignment="1" applyProtection="1">
      <alignment vertical="top"/>
    </xf>
    <xf numFmtId="164" fontId="20" fillId="18" borderId="10" xfId="0" applyFont="1" applyFill="1" applyBorder="1" applyAlignment="1" applyProtection="1">
      <alignment vertical="top" wrapText="1"/>
    </xf>
    <xf numFmtId="165" fontId="20" fillId="18" borderId="10" xfId="0" applyNumberFormat="1" applyFont="1" applyFill="1" applyBorder="1" applyAlignment="1" applyProtection="1">
      <alignment vertical="top"/>
    </xf>
    <xf numFmtId="164" fontId="20" fillId="0" borderId="10" xfId="0" applyFont="1" applyFill="1" applyBorder="1" applyAlignment="1">
      <alignment vertical="top" wrapText="1"/>
    </xf>
    <xf numFmtId="165" fontId="20" fillId="0" borderId="10" xfId="0" applyNumberFormat="1" applyFont="1" applyFill="1" applyBorder="1" applyAlignment="1" applyProtection="1">
      <alignment vertical="top"/>
    </xf>
    <xf numFmtId="2" fontId="20" fillId="0" borderId="10" xfId="0" applyNumberFormat="1" applyFont="1" applyFill="1" applyBorder="1" applyAlignment="1" applyProtection="1">
      <alignment horizontal="left" vertical="top"/>
    </xf>
    <xf numFmtId="2" fontId="20" fillId="0" borderId="10" xfId="0" applyNumberFormat="1" applyFont="1" applyFill="1" applyBorder="1" applyAlignment="1" applyProtection="1">
      <alignment vertical="top"/>
    </xf>
    <xf numFmtId="2" fontId="20" fillId="0" borderId="10" xfId="0" applyNumberFormat="1" applyFont="1" applyFill="1" applyBorder="1" applyAlignment="1" applyProtection="1">
      <alignment vertical="top" wrapText="1"/>
    </xf>
    <xf numFmtId="2" fontId="20" fillId="0" borderId="15" xfId="0" applyNumberFormat="1" applyFont="1" applyFill="1" applyBorder="1" applyAlignment="1" applyProtection="1">
      <alignment horizontal="left" vertical="top"/>
    </xf>
    <xf numFmtId="2" fontId="20" fillId="0" borderId="16" xfId="0" applyNumberFormat="1" applyFont="1" applyFill="1" applyBorder="1" applyAlignment="1" applyProtection="1">
      <alignment vertical="top"/>
    </xf>
    <xf numFmtId="2" fontId="20" fillId="0" borderId="16" xfId="0" applyNumberFormat="1" applyFont="1" applyFill="1" applyBorder="1" applyAlignment="1" applyProtection="1">
      <alignment vertical="top" wrapText="1"/>
    </xf>
    <xf numFmtId="2" fontId="20" fillId="0" borderId="12" xfId="0" applyNumberFormat="1" applyFont="1" applyFill="1" applyBorder="1" applyAlignment="1" applyProtection="1">
      <alignment horizontal="left" vertical="top"/>
    </xf>
    <xf numFmtId="2" fontId="20" fillId="0" borderId="12" xfId="0" applyNumberFormat="1" applyFont="1" applyFill="1" applyBorder="1" applyAlignment="1" applyProtection="1">
      <alignment vertical="top"/>
    </xf>
    <xf numFmtId="2" fontId="20" fillId="0" borderId="12" xfId="0" applyNumberFormat="1" applyFont="1" applyFill="1" applyBorder="1" applyAlignment="1" applyProtection="1">
      <alignment vertical="top" wrapText="1"/>
    </xf>
    <xf numFmtId="164" fontId="20" fillId="0" borderId="11" xfId="0" applyFont="1" applyFill="1" applyBorder="1" applyAlignment="1">
      <alignment vertical="top"/>
    </xf>
    <xf numFmtId="166" fontId="24" fillId="21" borderId="11" xfId="0" applyNumberFormat="1" applyFont="1" applyFill="1" applyBorder="1" applyAlignment="1" applyProtection="1">
      <alignment horizontal="left" vertical="top"/>
    </xf>
    <xf numFmtId="2" fontId="24" fillId="21" borderId="11" xfId="0" applyNumberFormat="1" applyFont="1" applyFill="1" applyBorder="1" applyAlignment="1" applyProtection="1">
      <alignment vertical="top"/>
    </xf>
    <xf numFmtId="164" fontId="24" fillId="21" borderId="11" xfId="0" applyFont="1" applyFill="1" applyBorder="1" applyAlignment="1" applyProtection="1">
      <alignment vertical="top" wrapText="1"/>
    </xf>
    <xf numFmtId="164" fontId="20" fillId="0" borderId="14" xfId="0" applyFont="1" applyBorder="1" applyAlignment="1">
      <alignment vertical="top" wrapText="1"/>
    </xf>
    <xf numFmtId="164" fontId="22" fillId="0" borderId="11" xfId="0" applyFont="1" applyBorder="1" applyAlignment="1">
      <alignment horizontal="left" vertical="top" wrapText="1" indent="1"/>
    </xf>
    <xf numFmtId="166" fontId="20" fillId="19" borderId="11" xfId="0" applyNumberFormat="1" applyFont="1" applyFill="1" applyBorder="1" applyAlignment="1" applyProtection="1">
      <alignment horizontal="left" vertical="top"/>
    </xf>
    <xf numFmtId="2" fontId="20" fillId="19" borderId="13" xfId="0" applyNumberFormat="1" applyFont="1" applyFill="1" applyBorder="1" applyAlignment="1" applyProtection="1">
      <alignment vertical="top"/>
    </xf>
    <xf numFmtId="2" fontId="20" fillId="0" borderId="13" xfId="0" applyNumberFormat="1" applyFont="1" applyFill="1" applyBorder="1" applyAlignment="1" applyProtection="1">
      <alignment vertical="top"/>
    </xf>
    <xf numFmtId="2" fontId="22" fillId="19" borderId="11" xfId="0" applyNumberFormat="1" applyFont="1" applyFill="1" applyBorder="1" applyAlignment="1" applyProtection="1">
      <alignment horizontal="left" vertical="top" wrapText="1" indent="1"/>
    </xf>
    <xf numFmtId="2" fontId="20" fillId="0" borderId="11" xfId="0" applyNumberFormat="1" applyFont="1" applyFill="1" applyBorder="1" applyAlignment="1" applyProtection="1">
      <alignment vertical="top" wrapText="1"/>
    </xf>
    <xf numFmtId="2" fontId="20" fillId="20" borderId="11" xfId="0" applyNumberFormat="1" applyFont="1" applyFill="1" applyBorder="1" applyAlignment="1" applyProtection="1">
      <alignment horizontal="left" vertical="top"/>
    </xf>
    <xf numFmtId="2" fontId="20" fillId="20" borderId="11" xfId="0" applyNumberFormat="1" applyFont="1" applyFill="1" applyBorder="1" applyAlignment="1" applyProtection="1">
      <alignment vertical="top"/>
    </xf>
    <xf numFmtId="2" fontId="23" fillId="20" borderId="11" xfId="0" applyNumberFormat="1" applyFont="1" applyFill="1" applyBorder="1" applyAlignment="1" applyProtection="1">
      <alignment vertical="top"/>
    </xf>
    <xf numFmtId="2" fontId="25" fillId="14" borderId="11" xfId="0" applyNumberFormat="1" applyFont="1" applyFill="1" applyBorder="1" applyAlignment="1" applyProtection="1">
      <alignment horizontal="left" vertical="top"/>
    </xf>
    <xf numFmtId="165" fontId="25" fillId="14" borderId="11" xfId="0" applyNumberFormat="1" applyFont="1" applyFill="1" applyBorder="1" applyAlignment="1" applyProtection="1">
      <alignment vertical="top"/>
    </xf>
    <xf numFmtId="2" fontId="27" fillId="21" borderId="11" xfId="0" applyNumberFormat="1" applyFont="1" applyFill="1" applyBorder="1" applyAlignment="1" applyProtection="1">
      <alignment vertical="top"/>
    </xf>
    <xf numFmtId="164" fontId="26" fillId="14" borderId="11" xfId="0" applyFont="1" applyFill="1" applyBorder="1" applyAlignment="1">
      <alignment vertical="top" wrapText="1"/>
    </xf>
    <xf numFmtId="2" fontId="20" fillId="16" borderId="19" xfId="0" applyNumberFormat="1" applyFont="1" applyFill="1" applyBorder="1" applyAlignment="1" applyProtection="1">
      <alignment horizontal="left" vertical="top"/>
    </xf>
    <xf numFmtId="2" fontId="20" fillId="16" borderId="20" xfId="0" applyNumberFormat="1" applyFont="1" applyFill="1" applyBorder="1" applyAlignment="1" applyProtection="1">
      <alignment vertical="top"/>
    </xf>
    <xf numFmtId="164" fontId="21" fillId="16" borderId="20" xfId="0" applyFont="1" applyFill="1" applyBorder="1" applyAlignment="1">
      <alignment vertical="top"/>
    </xf>
    <xf numFmtId="165" fontId="20" fillId="0" borderId="17" xfId="0" applyNumberFormat="1" applyFont="1" applyBorder="1" applyAlignment="1" applyProtection="1">
      <alignment vertical="top"/>
    </xf>
    <xf numFmtId="165" fontId="20" fillId="19" borderId="17" xfId="0" applyNumberFormat="1" applyFont="1" applyFill="1" applyBorder="1" applyAlignment="1" applyProtection="1">
      <alignment vertical="top"/>
    </xf>
    <xf numFmtId="1" fontId="20" fillId="0" borderId="10" xfId="0" applyNumberFormat="1" applyFont="1" applyBorder="1" applyAlignment="1">
      <alignment vertical="top"/>
    </xf>
    <xf numFmtId="1" fontId="20" fillId="0" borderId="10" xfId="0" applyNumberFormat="1" applyFont="1" applyBorder="1" applyAlignment="1" applyProtection="1">
      <alignment vertical="top"/>
    </xf>
    <xf numFmtId="1" fontId="22" fillId="14" borderId="10" xfId="0" applyNumberFormat="1" applyFont="1" applyFill="1" applyBorder="1" applyAlignment="1">
      <alignment vertical="top"/>
    </xf>
    <xf numFmtId="1" fontId="20" fillId="18" borderId="10" xfId="0" applyNumberFormat="1" applyFont="1" applyFill="1" applyBorder="1" applyAlignment="1">
      <alignment vertical="top"/>
    </xf>
    <xf numFmtId="1" fontId="20" fillId="0" borderId="10" xfId="0" applyNumberFormat="1" applyFont="1" applyFill="1" applyBorder="1" applyAlignment="1">
      <alignment vertical="top"/>
    </xf>
    <xf numFmtId="1" fontId="20" fillId="0" borderId="10" xfId="0" applyNumberFormat="1" applyFont="1" applyFill="1" applyBorder="1" applyAlignment="1" applyProtection="1">
      <alignment vertical="top"/>
    </xf>
    <xf numFmtId="1" fontId="20" fillId="0" borderId="16" xfId="0" applyNumberFormat="1" applyFont="1" applyFill="1" applyBorder="1" applyAlignment="1" applyProtection="1">
      <alignment vertical="top"/>
    </xf>
    <xf numFmtId="1" fontId="20" fillId="0" borderId="12" xfId="0" applyNumberFormat="1" applyFont="1" applyFill="1" applyBorder="1" applyAlignment="1" applyProtection="1">
      <alignment vertical="top"/>
    </xf>
    <xf numFmtId="1" fontId="20" fillId="16" borderId="20" xfId="0" applyNumberFormat="1" applyFont="1" applyFill="1" applyBorder="1" applyAlignment="1" applyProtection="1">
      <alignment vertical="top"/>
    </xf>
    <xf numFmtId="1" fontId="20" fillId="0" borderId="11" xfId="0" applyNumberFormat="1" applyFont="1" applyFill="1" applyBorder="1" applyAlignment="1" applyProtection="1">
      <alignment vertical="top"/>
    </xf>
    <xf numFmtId="1" fontId="20" fillId="0" borderId="11" xfId="0" applyNumberFormat="1" applyFont="1" applyBorder="1" applyAlignment="1" applyProtection="1">
      <alignment vertical="top"/>
    </xf>
    <xf numFmtId="1" fontId="20" fillId="0" borderId="18" xfId="0" applyNumberFormat="1" applyFont="1" applyBorder="1" applyAlignment="1" applyProtection="1">
      <alignment vertical="top"/>
    </xf>
    <xf numFmtId="1" fontId="24" fillId="21" borderId="11" xfId="0" applyNumberFormat="1" applyFont="1" applyFill="1" applyBorder="1" applyAlignment="1" applyProtection="1">
      <alignment vertical="top"/>
    </xf>
    <xf numFmtId="1" fontId="20" fillId="0" borderId="14" xfId="0" applyNumberFormat="1" applyFont="1" applyFill="1" applyBorder="1" applyAlignment="1" applyProtection="1">
      <alignment vertical="top"/>
    </xf>
    <xf numFmtId="1" fontId="20" fillId="0" borderId="11" xfId="0" applyNumberFormat="1" applyFont="1" applyBorder="1" applyAlignment="1">
      <alignment vertical="top"/>
    </xf>
    <xf numFmtId="1" fontId="20" fillId="19" borderId="13" xfId="0" applyNumberFormat="1" applyFont="1" applyFill="1" applyBorder="1" applyAlignment="1">
      <alignment vertical="top"/>
    </xf>
    <xf numFmtId="1" fontId="25" fillId="21" borderId="11" xfId="0" applyNumberFormat="1" applyFont="1" applyFill="1" applyBorder="1" applyAlignment="1" applyProtection="1">
      <alignment vertical="top"/>
    </xf>
    <xf numFmtId="1" fontId="0" fillId="0" borderId="0" xfId="0" applyNumberFormat="1" applyAlignment="1">
      <alignment vertical="top"/>
    </xf>
    <xf numFmtId="164" fontId="22" fillId="0" borderId="13" xfId="0" applyFont="1" applyBorder="1" applyAlignment="1">
      <alignment horizontal="left" vertical="top" wrapText="1"/>
    </xf>
    <xf numFmtId="164" fontId="22" fillId="0" borderId="11" xfId="0" applyFont="1" applyFill="1" applyBorder="1" applyAlignment="1" applyProtection="1">
      <alignment horizontal="left" vertical="top" wrapText="1" indent="1"/>
    </xf>
    <xf numFmtId="164" fontId="30" fillId="0" borderId="11" xfId="0" applyFont="1" applyFill="1" applyBorder="1" applyAlignment="1">
      <alignment vertical="top"/>
    </xf>
    <xf numFmtId="2" fontId="30" fillId="0" borderId="11" xfId="0" applyNumberFormat="1" applyFont="1" applyFill="1" applyBorder="1" applyAlignment="1" applyProtection="1">
      <alignment horizontal="left" vertical="top"/>
    </xf>
    <xf numFmtId="164" fontId="29" fillId="0" borderId="11" xfId="0" applyFont="1" applyFill="1" applyBorder="1" applyAlignment="1" applyProtection="1">
      <alignment vertical="top" wrapText="1"/>
    </xf>
    <xf numFmtId="164" fontId="31" fillId="0" borderId="0" xfId="0" applyFont="1" applyFill="1" applyAlignment="1">
      <alignment vertical="top"/>
    </xf>
    <xf numFmtId="2" fontId="30" fillId="0" borderId="14" xfId="0" applyNumberFormat="1" applyFont="1" applyFill="1" applyBorder="1" applyAlignment="1" applyProtection="1">
      <alignment horizontal="left" vertical="top"/>
    </xf>
    <xf numFmtId="164" fontId="30" fillId="0" borderId="14" xfId="0" applyFont="1" applyFill="1" applyBorder="1" applyAlignment="1">
      <alignment vertical="top"/>
    </xf>
    <xf numFmtId="164" fontId="29" fillId="0" borderId="14" xfId="0" applyFont="1" applyFill="1" applyBorder="1" applyAlignment="1" applyProtection="1">
      <alignment vertical="top" wrapText="1"/>
    </xf>
    <xf numFmtId="164" fontId="30" fillId="0" borderId="11" xfId="0" applyFont="1" applyBorder="1" applyAlignment="1">
      <alignment vertical="top"/>
    </xf>
    <xf numFmtId="1" fontId="30" fillId="0" borderId="11" xfId="0" applyNumberFormat="1" applyFont="1" applyBorder="1" applyAlignment="1" applyProtection="1">
      <alignment vertical="top"/>
    </xf>
    <xf numFmtId="165" fontId="30" fillId="0" borderId="17" xfId="0" applyNumberFormat="1" applyFont="1" applyBorder="1" applyAlignment="1" applyProtection="1">
      <alignment vertical="top"/>
    </xf>
    <xf numFmtId="164" fontId="22" fillId="0" borderId="13" xfId="0" applyFont="1" applyFill="1" applyBorder="1" applyAlignment="1" applyProtection="1">
      <alignment vertical="top" wrapText="1"/>
    </xf>
    <xf numFmtId="1" fontId="30" fillId="0" borderId="17" xfId="0" applyNumberFormat="1" applyFont="1" applyBorder="1" applyAlignment="1" applyProtection="1">
      <alignment vertical="top"/>
    </xf>
    <xf numFmtId="2" fontId="30" fillId="0" borderId="11" xfId="0" applyNumberFormat="1" applyFont="1" applyFill="1" applyBorder="1" applyAlignment="1" applyProtection="1">
      <alignment vertical="top"/>
    </xf>
    <xf numFmtId="1" fontId="31" fillId="0" borderId="17" xfId="0" applyNumberFormat="1" applyFont="1" applyBorder="1" applyAlignment="1">
      <alignment vertical="top"/>
    </xf>
    <xf numFmtId="164" fontId="22" fillId="0" borderId="13" xfId="0" applyFont="1" applyFill="1" applyBorder="1" applyAlignment="1" applyProtection="1">
      <alignment horizontal="left" vertical="top" wrapText="1" indent="1"/>
    </xf>
    <xf numFmtId="164" fontId="31" fillId="0" borderId="0" xfId="0" applyFont="1" applyAlignment="1">
      <alignment vertical="top"/>
    </xf>
    <xf numFmtId="1" fontId="30" fillId="0" borderId="11" xfId="0" applyNumberFormat="1" applyFont="1" applyFill="1" applyBorder="1" applyAlignment="1" applyProtection="1">
      <alignment vertical="top"/>
    </xf>
    <xf numFmtId="164" fontId="29" fillId="0" borderId="11" xfId="0" applyFont="1" applyFill="1" applyBorder="1" applyAlignment="1">
      <alignment vertical="top"/>
    </xf>
    <xf numFmtId="166" fontId="30" fillId="0" borderId="11" xfId="0" applyNumberFormat="1" applyFont="1" applyFill="1" applyBorder="1" applyAlignment="1" applyProtection="1">
      <alignment horizontal="left" vertical="top"/>
    </xf>
    <xf numFmtId="164" fontId="29" fillId="0" borderId="11" xfId="0" applyFont="1" applyBorder="1" applyAlignment="1">
      <alignment horizontal="left" vertical="top" wrapText="1" indent="1"/>
    </xf>
    <xf numFmtId="1" fontId="30" fillId="0" borderId="14" xfId="0" applyNumberFormat="1" applyFont="1" applyFill="1" applyBorder="1" applyAlignment="1" applyProtection="1">
      <alignment vertical="top"/>
    </xf>
    <xf numFmtId="1" fontId="29" fillId="0" borderId="11" xfId="0" applyNumberFormat="1" applyFont="1" applyBorder="1" applyAlignment="1" applyProtection="1">
      <alignment vertical="top"/>
    </xf>
    <xf numFmtId="164" fontId="22" fillId="14" borderId="10" xfId="0" applyFont="1" applyFill="1" applyBorder="1" applyAlignment="1">
      <alignment vertical="top" wrapText="1"/>
    </xf>
    <xf numFmtId="164" fontId="20" fillId="18" borderId="10" xfId="0" applyFont="1" applyFill="1" applyBorder="1" applyAlignment="1">
      <alignment vertical="top" wrapText="1"/>
    </xf>
    <xf numFmtId="2" fontId="22" fillId="0" borderId="10" xfId="0" applyNumberFormat="1" applyFont="1" applyFill="1" applyBorder="1" applyAlignment="1" applyProtection="1">
      <alignment vertical="top" wrapText="1"/>
    </xf>
    <xf numFmtId="2" fontId="22" fillId="0" borderId="16" xfId="0" applyNumberFormat="1" applyFont="1" applyFill="1" applyBorder="1" applyAlignment="1" applyProtection="1">
      <alignment vertical="top" wrapText="1"/>
    </xf>
    <xf numFmtId="2" fontId="22" fillId="0" borderId="12" xfId="0" applyNumberFormat="1" applyFont="1" applyFill="1" applyBorder="1" applyAlignment="1" applyProtection="1">
      <alignment vertical="top" wrapText="1"/>
    </xf>
    <xf numFmtId="2" fontId="20" fillId="16" borderId="20" xfId="0" applyNumberFormat="1" applyFont="1" applyFill="1" applyBorder="1" applyAlignment="1" applyProtection="1">
      <alignment vertical="top" wrapText="1"/>
    </xf>
    <xf numFmtId="164" fontId="22" fillId="0" borderId="13" xfId="0" applyFont="1" applyBorder="1" applyAlignment="1">
      <alignment vertical="top" wrapText="1"/>
    </xf>
    <xf numFmtId="164" fontId="28" fillId="21" borderId="11" xfId="0" applyFont="1" applyFill="1" applyBorder="1" applyAlignment="1" applyProtection="1">
      <alignment vertical="top" wrapText="1"/>
    </xf>
    <xf numFmtId="164" fontId="21" fillId="0" borderId="11" xfId="0" applyFont="1" applyBorder="1" applyAlignment="1">
      <alignment vertical="top" wrapText="1"/>
    </xf>
    <xf numFmtId="164" fontId="21" fillId="0" borderId="0" xfId="0" applyFont="1" applyFill="1" applyAlignment="1">
      <alignment vertical="top" wrapText="1"/>
    </xf>
    <xf numFmtId="2" fontId="22" fillId="0" borderId="11" xfId="0" applyNumberFormat="1" applyFont="1" applyFill="1" applyBorder="1" applyAlignment="1" applyProtection="1">
      <alignment vertical="top" wrapText="1"/>
    </xf>
    <xf numFmtId="164" fontId="21" fillId="0" borderId="14" xfId="0" applyFont="1" applyBorder="1" applyAlignment="1">
      <alignment vertical="top" wrapText="1"/>
    </xf>
    <xf numFmtId="164" fontId="29" fillId="0" borderId="11" xfId="0" applyFont="1" applyBorder="1" applyAlignment="1">
      <alignment vertical="top" wrapText="1"/>
    </xf>
    <xf numFmtId="164" fontId="22" fillId="0" borderId="11" xfId="0" applyFont="1" applyBorder="1" applyAlignment="1">
      <alignment vertical="top" wrapText="1"/>
    </xf>
    <xf numFmtId="2" fontId="22" fillId="19" borderId="11" xfId="0" applyNumberFormat="1" applyFont="1" applyFill="1" applyBorder="1" applyAlignment="1" applyProtection="1">
      <alignment vertical="top" wrapText="1"/>
    </xf>
    <xf numFmtId="2" fontId="29" fillId="0" borderId="11" xfId="0" applyNumberFormat="1" applyFont="1" applyFill="1" applyBorder="1" applyAlignment="1" applyProtection="1">
      <alignment vertical="top" wrapText="1"/>
    </xf>
    <xf numFmtId="2" fontId="22" fillId="20" borderId="11" xfId="0" applyNumberFormat="1" applyFont="1" applyFill="1" applyBorder="1" applyAlignment="1" applyProtection="1">
      <alignment vertical="top" wrapText="1"/>
    </xf>
    <xf numFmtId="164" fontId="25" fillId="14" borderId="11" xfId="0" applyFont="1" applyFill="1" applyBorder="1" applyAlignment="1">
      <alignment vertical="top" wrapText="1"/>
    </xf>
    <xf numFmtId="2" fontId="30" fillId="20" borderId="11" xfId="0" applyNumberFormat="1" applyFont="1" applyFill="1" applyBorder="1" applyAlignment="1" applyProtection="1">
      <alignment vertical="top"/>
    </xf>
    <xf numFmtId="2" fontId="29" fillId="20" borderId="13" xfId="0" applyNumberFormat="1" applyFont="1" applyFill="1" applyBorder="1" applyAlignment="1" applyProtection="1">
      <alignment horizontal="left" vertical="top" wrapText="1" indent="1"/>
    </xf>
    <xf numFmtId="2" fontId="29" fillId="20" borderId="13" xfId="0" applyNumberFormat="1" applyFont="1" applyFill="1" applyBorder="1" applyAlignment="1" applyProtection="1">
      <alignment vertical="top" wrapText="1"/>
    </xf>
    <xf numFmtId="1" fontId="30" fillId="20" borderId="11" xfId="0" applyNumberFormat="1" applyFont="1" applyFill="1" applyBorder="1" applyAlignment="1">
      <alignment vertical="top"/>
    </xf>
    <xf numFmtId="2" fontId="29" fillId="0" borderId="11" xfId="0" applyNumberFormat="1" applyFont="1" applyFill="1" applyBorder="1" applyAlignment="1" applyProtection="1">
      <alignment horizontal="left" vertical="top" wrapText="1" indent="1"/>
    </xf>
    <xf numFmtId="2" fontId="29" fillId="0" borderId="14" xfId="0" applyNumberFormat="1" applyFont="1" applyFill="1" applyBorder="1" applyAlignment="1" applyProtection="1">
      <alignment horizontal="left" vertical="top" wrapText="1" indent="1"/>
    </xf>
    <xf numFmtId="2" fontId="29" fillId="0" borderId="14" xfId="0" applyNumberFormat="1" applyFont="1" applyFill="1" applyBorder="1" applyAlignment="1" applyProtection="1">
      <alignment vertical="top" wrapText="1"/>
    </xf>
    <xf numFmtId="1" fontId="30" fillId="20" borderId="11" xfId="0" applyNumberFormat="1" applyFont="1" applyFill="1" applyBorder="1" applyAlignment="1" applyProtection="1">
      <alignment vertical="top"/>
    </xf>
    <xf numFmtId="165" fontId="30" fillId="0" borderId="21" xfId="0" applyNumberFormat="1" applyFont="1" applyBorder="1" applyAlignment="1" applyProtection="1">
      <alignment vertical="top"/>
    </xf>
    <xf numFmtId="1" fontId="29" fillId="0" borderId="13" xfId="0" applyNumberFormat="1" applyFont="1" applyFill="1" applyBorder="1" applyAlignment="1" applyProtection="1">
      <alignment vertical="top"/>
    </xf>
    <xf numFmtId="1" fontId="22" fillId="20" borderId="11" xfId="0" applyNumberFormat="1" applyFont="1" applyFill="1" applyBorder="1" applyAlignment="1" applyProtection="1">
      <alignment vertical="top"/>
    </xf>
    <xf numFmtId="1" fontId="22" fillId="0" borderId="11" xfId="0" applyNumberFormat="1" applyFont="1" applyFill="1" applyBorder="1" applyAlignment="1" applyProtection="1">
      <alignment vertical="top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f1" xfId="42" xr:uid="{00000000-0005-0000-0000-00001A000000}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T74"/>
  <sheetViews>
    <sheetView tabSelected="1" topLeftCell="A60" zoomScale="140" zoomScaleNormal="140" workbookViewId="0">
      <selection activeCell="F74" sqref="F74"/>
    </sheetView>
  </sheetViews>
  <sheetFormatPr defaultColWidth="8.90625" defaultRowHeight="19.5" customHeight="1" x14ac:dyDescent="0.55000000000000004"/>
  <cols>
    <col min="1" max="1" width="4.5" style="18" customWidth="1"/>
    <col min="2" max="2" width="3.6796875" style="1" customWidth="1"/>
    <col min="3" max="3" width="41.40625" style="7" customWidth="1"/>
    <col min="4" max="4" width="9.08984375" style="7" customWidth="1"/>
    <col min="5" max="5" width="3.40625" style="96" customWidth="1"/>
    <col min="6" max="6" width="7.26953125" style="1" customWidth="1"/>
    <col min="7" max="7" width="3.90625" style="1" customWidth="1"/>
    <col min="8" max="8" width="2.58984375" style="1" customWidth="1"/>
    <col min="9" max="9" width="6" style="1" customWidth="1"/>
    <col min="10" max="10" width="4.08984375" style="1" customWidth="1"/>
    <col min="11" max="256" width="9.90625" style="1" customWidth="1"/>
    <col min="257" max="16384" width="8.90625" style="1"/>
  </cols>
  <sheetData>
    <row r="1" spans="1:254" ht="15.7" customHeight="1" x14ac:dyDescent="0.55000000000000004">
      <c r="A1" s="29" t="s">
        <v>76</v>
      </c>
      <c r="B1" s="30"/>
      <c r="C1" s="31" t="s">
        <v>59</v>
      </c>
      <c r="D1" s="36"/>
      <c r="E1" s="79"/>
      <c r="F1" s="30"/>
    </row>
    <row r="2" spans="1:254" ht="24" customHeight="1" x14ac:dyDescent="0.55000000000000004">
      <c r="A2" s="32"/>
      <c r="B2" s="30"/>
      <c r="C2" s="31" t="s">
        <v>53</v>
      </c>
      <c r="D2" s="36"/>
      <c r="E2" s="79"/>
      <c r="F2" s="30"/>
    </row>
    <row r="3" spans="1:254" ht="19.5" customHeight="1" x14ac:dyDescent="0.55000000000000004">
      <c r="A3" s="32"/>
      <c r="B3" s="30"/>
      <c r="C3" s="33"/>
      <c r="D3" s="36"/>
      <c r="E3" s="79"/>
      <c r="F3" s="30"/>
    </row>
    <row r="4" spans="1:254" ht="22.5" customHeight="1" x14ac:dyDescent="0.55000000000000004">
      <c r="A4" s="34" t="s">
        <v>0</v>
      </c>
      <c r="B4" s="35" t="s">
        <v>1</v>
      </c>
      <c r="C4" s="36" t="s">
        <v>2</v>
      </c>
      <c r="D4" s="36"/>
      <c r="E4" s="80" t="s">
        <v>1</v>
      </c>
      <c r="F4" s="21" t="s">
        <v>1</v>
      </c>
    </row>
    <row r="5" spans="1:254" ht="19.5" customHeight="1" x14ac:dyDescent="0.55000000000000004">
      <c r="A5" s="37"/>
      <c r="B5" s="38"/>
      <c r="C5" s="39" t="s">
        <v>3</v>
      </c>
      <c r="D5" s="121"/>
      <c r="E5" s="81"/>
      <c r="F5" s="40"/>
    </row>
    <row r="6" spans="1:254" ht="19.5" customHeight="1" x14ac:dyDescent="0.55000000000000004">
      <c r="A6" s="41"/>
      <c r="B6" s="42"/>
      <c r="C6" s="43" t="s">
        <v>4</v>
      </c>
      <c r="D6" s="122"/>
      <c r="E6" s="82"/>
      <c r="F6" s="44"/>
    </row>
    <row r="7" spans="1:254" s="4" customFormat="1" ht="19.5" customHeight="1" x14ac:dyDescent="0.55000000000000004">
      <c r="A7" s="29"/>
      <c r="B7" s="35"/>
      <c r="C7" s="45"/>
      <c r="D7" s="45"/>
      <c r="E7" s="83"/>
      <c r="F7" s="46"/>
      <c r="H7" s="5"/>
      <c r="L7" s="6"/>
      <c r="N7" s="5"/>
      <c r="R7" s="6"/>
      <c r="T7" s="5"/>
      <c r="X7" s="6"/>
      <c r="Z7" s="5"/>
      <c r="AD7" s="6"/>
      <c r="AF7" s="5"/>
      <c r="AJ7" s="6"/>
      <c r="AL7" s="5"/>
      <c r="AP7" s="6"/>
      <c r="AR7" s="5"/>
      <c r="AV7" s="6"/>
      <c r="AX7" s="5"/>
      <c r="BB7" s="6"/>
      <c r="BD7" s="5"/>
      <c r="BH7" s="6"/>
      <c r="BJ7" s="5"/>
      <c r="BN7" s="6"/>
      <c r="BP7" s="5"/>
      <c r="BT7" s="6"/>
      <c r="BV7" s="5"/>
      <c r="BZ7" s="6"/>
      <c r="CB7" s="5"/>
      <c r="CF7" s="6"/>
      <c r="CH7" s="5"/>
      <c r="CL7" s="6"/>
      <c r="CN7" s="5"/>
      <c r="CR7" s="6"/>
      <c r="CT7" s="5"/>
      <c r="CX7" s="6"/>
      <c r="CZ7" s="5"/>
      <c r="DD7" s="6"/>
      <c r="DF7" s="5"/>
      <c r="DJ7" s="6"/>
      <c r="DL7" s="5"/>
      <c r="DP7" s="6"/>
      <c r="DR7" s="5"/>
      <c r="DV7" s="6"/>
      <c r="DX7" s="5"/>
      <c r="EB7" s="6"/>
      <c r="ED7" s="5"/>
      <c r="EH7" s="6"/>
      <c r="EJ7" s="5"/>
      <c r="EN7" s="6"/>
      <c r="EP7" s="5"/>
      <c r="ET7" s="6"/>
      <c r="EV7" s="5"/>
      <c r="EZ7" s="6"/>
      <c r="FB7" s="5"/>
      <c r="FF7" s="6"/>
      <c r="FH7" s="5"/>
      <c r="FL7" s="6"/>
      <c r="FN7" s="5"/>
      <c r="FR7" s="6"/>
      <c r="FT7" s="5"/>
      <c r="FX7" s="6"/>
      <c r="FZ7" s="5"/>
      <c r="GD7" s="6"/>
      <c r="GF7" s="5"/>
      <c r="GJ7" s="6"/>
      <c r="GL7" s="5"/>
      <c r="GP7" s="6"/>
      <c r="GR7" s="5"/>
      <c r="GV7" s="6"/>
      <c r="GX7" s="5"/>
      <c r="HB7" s="6"/>
      <c r="HD7" s="5"/>
      <c r="HH7" s="6"/>
      <c r="HJ7" s="5"/>
      <c r="HN7" s="6"/>
      <c r="HP7" s="5"/>
      <c r="HT7" s="6"/>
      <c r="HV7" s="5"/>
      <c r="HZ7" s="6"/>
      <c r="IB7" s="5"/>
      <c r="IF7" s="6"/>
      <c r="IH7" s="5"/>
      <c r="IL7" s="6"/>
      <c r="IN7" s="5"/>
      <c r="IR7" s="6"/>
      <c r="IT7" s="5"/>
    </row>
    <row r="8" spans="1:254" ht="19.5" customHeight="1" x14ac:dyDescent="0.55000000000000004">
      <c r="A8" s="47">
        <f>1</f>
        <v>1</v>
      </c>
      <c r="B8" s="48"/>
      <c r="C8" s="49" t="s">
        <v>5</v>
      </c>
      <c r="D8" s="123" t="s">
        <v>6</v>
      </c>
      <c r="E8" s="84">
        <v>10</v>
      </c>
      <c r="F8" s="21">
        <f>TIME(13,0,0)</f>
        <v>0.54166666666666663</v>
      </c>
    </row>
    <row r="9" spans="1:254" ht="15.95" customHeight="1" x14ac:dyDescent="0.55000000000000004">
      <c r="A9" s="47">
        <f>2</f>
        <v>2</v>
      </c>
      <c r="B9" s="48" t="s">
        <v>7</v>
      </c>
      <c r="C9" s="49" t="s">
        <v>8</v>
      </c>
      <c r="D9" s="123" t="s">
        <v>6</v>
      </c>
      <c r="E9" s="84">
        <v>10</v>
      </c>
      <c r="F9" s="21">
        <f>F8+TIME(0,E8,0)</f>
        <v>0.54861111111111105</v>
      </c>
    </row>
    <row r="10" spans="1:254" ht="19.5" customHeight="1" x14ac:dyDescent="0.55000000000000004">
      <c r="A10" s="50"/>
      <c r="B10" s="51"/>
      <c r="C10" s="52"/>
      <c r="D10" s="124"/>
      <c r="E10" s="85"/>
      <c r="F10" s="21">
        <f t="shared" ref="F10:F25" si="0">F9+TIME(0,E9,0)</f>
        <v>0.55555555555555547</v>
      </c>
    </row>
    <row r="11" spans="1:254" ht="19.5" customHeight="1" x14ac:dyDescent="0.55000000000000004">
      <c r="A11" s="53">
        <f>3</f>
        <v>3</v>
      </c>
      <c r="B11" s="54" t="s">
        <v>9</v>
      </c>
      <c r="C11" s="55" t="s">
        <v>22</v>
      </c>
      <c r="D11" s="125" t="s">
        <v>6</v>
      </c>
      <c r="E11" s="86">
        <v>10</v>
      </c>
      <c r="F11" s="21">
        <f t="shared" si="0"/>
        <v>0.55555555555555547</v>
      </c>
    </row>
    <row r="12" spans="1:254" ht="14.1" customHeight="1" x14ac:dyDescent="0.55000000000000004">
      <c r="A12" s="74"/>
      <c r="B12" s="75"/>
      <c r="C12" s="76"/>
      <c r="D12" s="126"/>
      <c r="E12" s="87"/>
      <c r="F12" s="23">
        <f>F11+TIME(0,E11,0)</f>
        <v>0.56249999999999989</v>
      </c>
    </row>
    <row r="13" spans="1:254" ht="17.100000000000001" customHeight="1" x14ac:dyDescent="0.55000000000000004">
      <c r="A13" s="9">
        <f>4</f>
        <v>4</v>
      </c>
      <c r="B13" s="12"/>
      <c r="C13" s="3" t="s">
        <v>10</v>
      </c>
      <c r="D13" s="66"/>
      <c r="E13" s="88"/>
      <c r="F13" s="77">
        <f t="shared" si="0"/>
        <v>0.56249999999999989</v>
      </c>
    </row>
    <row r="14" spans="1:254" ht="17.100000000000001" customHeight="1" x14ac:dyDescent="0.55000000000000004">
      <c r="A14" s="9">
        <f t="shared" ref="A14:A19" si="1">A13+0.01</f>
        <v>4.01</v>
      </c>
      <c r="B14" s="12" t="s">
        <v>9</v>
      </c>
      <c r="C14" s="97" t="s">
        <v>40</v>
      </c>
      <c r="D14" s="127" t="s">
        <v>52</v>
      </c>
      <c r="E14" s="92">
        <v>10</v>
      </c>
      <c r="F14" s="77">
        <f t="shared" si="0"/>
        <v>0.56249999999999989</v>
      </c>
    </row>
    <row r="15" spans="1:254" ht="24.7" customHeight="1" x14ac:dyDescent="0.55000000000000004">
      <c r="A15" s="9">
        <f t="shared" si="1"/>
        <v>4.0199999999999996</v>
      </c>
      <c r="B15" s="12" t="s">
        <v>55</v>
      </c>
      <c r="C15" s="28" t="s">
        <v>58</v>
      </c>
      <c r="D15" s="127" t="s">
        <v>11</v>
      </c>
      <c r="E15" s="88">
        <v>20</v>
      </c>
      <c r="F15" s="77">
        <f t="shared" si="0"/>
        <v>0.56944444444444431</v>
      </c>
    </row>
    <row r="16" spans="1:254" ht="17.100000000000001" customHeight="1" x14ac:dyDescent="0.55000000000000004">
      <c r="A16" s="9">
        <f t="shared" si="1"/>
        <v>4.0299999999999994</v>
      </c>
      <c r="B16" s="12" t="s">
        <v>55</v>
      </c>
      <c r="C16" s="97" t="s">
        <v>57</v>
      </c>
      <c r="D16" s="127" t="s">
        <v>17</v>
      </c>
      <c r="E16" s="92">
        <v>10</v>
      </c>
      <c r="F16" s="77">
        <f t="shared" si="0"/>
        <v>0.58333333333333315</v>
      </c>
    </row>
    <row r="17" spans="1:6" ht="17.100000000000001" customHeight="1" x14ac:dyDescent="0.55000000000000004">
      <c r="A17" s="9">
        <f t="shared" si="1"/>
        <v>4.0399999999999991</v>
      </c>
      <c r="B17" s="12" t="s">
        <v>55</v>
      </c>
      <c r="C17" s="97" t="s">
        <v>56</v>
      </c>
      <c r="D17" s="127" t="s">
        <v>11</v>
      </c>
      <c r="E17" s="92">
        <v>5</v>
      </c>
      <c r="F17" s="77">
        <f t="shared" si="0"/>
        <v>0.59027777777777757</v>
      </c>
    </row>
    <row r="18" spans="1:6" ht="24.7" customHeight="1" x14ac:dyDescent="0.55000000000000004">
      <c r="A18" s="9">
        <f t="shared" si="1"/>
        <v>4.0499999999999989</v>
      </c>
      <c r="B18" s="12" t="s">
        <v>55</v>
      </c>
      <c r="C18" s="28" t="s">
        <v>61</v>
      </c>
      <c r="D18" s="127" t="s">
        <v>62</v>
      </c>
      <c r="E18" s="88">
        <v>15</v>
      </c>
      <c r="F18" s="77">
        <f t="shared" si="0"/>
        <v>0.59374999999999978</v>
      </c>
    </row>
    <row r="19" spans="1:6" ht="24.7" customHeight="1" x14ac:dyDescent="0.55000000000000004">
      <c r="A19" s="9">
        <f t="shared" si="1"/>
        <v>4.0599999999999987</v>
      </c>
      <c r="B19" s="12" t="s">
        <v>55</v>
      </c>
      <c r="C19" s="28" t="s">
        <v>64</v>
      </c>
      <c r="D19" s="127" t="s">
        <v>65</v>
      </c>
      <c r="E19" s="88">
        <v>10</v>
      </c>
      <c r="F19" s="77">
        <f t="shared" si="0"/>
        <v>0.60416666666666641</v>
      </c>
    </row>
    <row r="20" spans="1:6" ht="24.7" customHeight="1" x14ac:dyDescent="0.55000000000000004">
      <c r="A20" s="9">
        <v>4.07</v>
      </c>
      <c r="B20" s="12" t="s">
        <v>9</v>
      </c>
      <c r="C20" s="28" t="s">
        <v>73</v>
      </c>
      <c r="D20" s="127" t="s">
        <v>41</v>
      </c>
      <c r="E20" s="88">
        <v>5</v>
      </c>
      <c r="F20" s="77">
        <f t="shared" si="0"/>
        <v>0.61111111111111083</v>
      </c>
    </row>
    <row r="21" spans="1:6" ht="24.7" customHeight="1" x14ac:dyDescent="0.55000000000000004">
      <c r="A21" s="9">
        <v>4.07</v>
      </c>
      <c r="B21" s="12" t="s">
        <v>55</v>
      </c>
      <c r="C21" s="28" t="s">
        <v>75</v>
      </c>
      <c r="D21" s="127" t="s">
        <v>17</v>
      </c>
      <c r="E21" s="88">
        <v>10</v>
      </c>
      <c r="F21" s="77">
        <f t="shared" si="0"/>
        <v>0.61458333333333304</v>
      </c>
    </row>
    <row r="22" spans="1:6" ht="24.7" customHeight="1" x14ac:dyDescent="0.55000000000000004">
      <c r="A22" s="9"/>
      <c r="B22" s="12"/>
      <c r="C22" s="28"/>
      <c r="D22" s="127"/>
      <c r="E22" s="88"/>
      <c r="F22" s="77">
        <f t="shared" si="0"/>
        <v>0.62152777777777746</v>
      </c>
    </row>
    <row r="23" spans="1:6" ht="24.7" customHeight="1" x14ac:dyDescent="0.55000000000000004">
      <c r="A23" s="57"/>
      <c r="B23" s="58"/>
      <c r="C23" s="59" t="s">
        <v>47</v>
      </c>
      <c r="D23" s="128"/>
      <c r="E23" s="91">
        <v>10</v>
      </c>
      <c r="F23" s="77">
        <f t="shared" si="0"/>
        <v>0.62152777777777746</v>
      </c>
    </row>
    <row r="24" spans="1:6" ht="18.75" customHeight="1" x14ac:dyDescent="0.55000000000000004">
      <c r="A24" s="9">
        <v>5</v>
      </c>
      <c r="B24" s="10"/>
      <c r="C24" s="26" t="s">
        <v>13</v>
      </c>
      <c r="D24" s="3"/>
      <c r="E24" s="89"/>
      <c r="F24" s="77">
        <f t="shared" si="0"/>
        <v>0.62847222222222188</v>
      </c>
    </row>
    <row r="25" spans="1:6" ht="19.5" customHeight="1" x14ac:dyDescent="0.55000000000000004">
      <c r="A25" s="100">
        <f t="shared" ref="A25" si="2">A24+0.01</f>
        <v>5.01</v>
      </c>
      <c r="B25" s="106"/>
      <c r="C25" s="101" t="s">
        <v>24</v>
      </c>
      <c r="D25" s="101" t="s">
        <v>32</v>
      </c>
      <c r="E25" s="107"/>
      <c r="F25" s="108">
        <f t="shared" si="0"/>
        <v>0.62847222222222188</v>
      </c>
    </row>
    <row r="26" spans="1:6" ht="19.5" customHeight="1" x14ac:dyDescent="0.55000000000000004">
      <c r="A26" s="100">
        <f>A25+0.01</f>
        <v>5.0199999999999996</v>
      </c>
      <c r="B26" s="106"/>
      <c r="C26" s="101" t="s">
        <v>25</v>
      </c>
      <c r="D26" s="101" t="s">
        <v>41</v>
      </c>
      <c r="E26" s="107"/>
      <c r="F26" s="108">
        <f>F25+TIME(0,E25,0)</f>
        <v>0.62847222222222188</v>
      </c>
    </row>
    <row r="27" spans="1:6" ht="21.6" customHeight="1" x14ac:dyDescent="0.55000000000000004">
      <c r="A27" s="100">
        <f>A26+0.01</f>
        <v>5.0299999999999994</v>
      </c>
      <c r="B27" s="114"/>
      <c r="C27" s="101" t="s">
        <v>26</v>
      </c>
      <c r="D27" s="101" t="s">
        <v>28</v>
      </c>
      <c r="E27" s="120"/>
      <c r="F27" s="108">
        <f t="shared" ref="F27:F72" si="3">F26+TIME(0,E26,0)</f>
        <v>0.62847222222222188</v>
      </c>
    </row>
    <row r="28" spans="1:6" ht="19.5" customHeight="1" x14ac:dyDescent="0.55000000000000004">
      <c r="A28" s="100">
        <f>A27+0.01</f>
        <v>5.0399999999999991</v>
      </c>
      <c r="B28" s="106"/>
      <c r="C28" s="101" t="s">
        <v>27</v>
      </c>
      <c r="D28" s="101" t="s">
        <v>49</v>
      </c>
      <c r="E28" s="107"/>
      <c r="F28" s="108">
        <f t="shared" si="3"/>
        <v>0.62847222222222188</v>
      </c>
    </row>
    <row r="29" spans="1:6" ht="19.5" customHeight="1" x14ac:dyDescent="0.55000000000000004">
      <c r="A29" s="9">
        <f>A28+0.01</f>
        <v>5.0499999999999989</v>
      </c>
      <c r="C29" s="28" t="s">
        <v>30</v>
      </c>
      <c r="E29" s="89"/>
      <c r="F29" s="77">
        <f t="shared" si="3"/>
        <v>0.62847222222222188</v>
      </c>
    </row>
    <row r="30" spans="1:6" ht="24" customHeight="1" x14ac:dyDescent="0.55000000000000004">
      <c r="A30" s="25">
        <f t="shared" ref="A30:A35" si="4">A29+0.001</f>
        <v>5.0509999999999993</v>
      </c>
      <c r="B30" s="12" t="s">
        <v>55</v>
      </c>
      <c r="C30" s="98" t="s">
        <v>66</v>
      </c>
      <c r="D30" s="28" t="s">
        <v>29</v>
      </c>
      <c r="E30" s="90">
        <v>3</v>
      </c>
      <c r="F30" s="77">
        <f t="shared" si="3"/>
        <v>0.62847222222222188</v>
      </c>
    </row>
    <row r="31" spans="1:6" ht="21" customHeight="1" x14ac:dyDescent="0.55000000000000004">
      <c r="A31" s="25">
        <f t="shared" si="4"/>
        <v>5.0519999999999996</v>
      </c>
      <c r="B31" s="12" t="s">
        <v>55</v>
      </c>
      <c r="C31" s="98" t="s">
        <v>67</v>
      </c>
      <c r="D31" s="28" t="s">
        <v>29</v>
      </c>
      <c r="E31" s="90">
        <v>3</v>
      </c>
      <c r="F31" s="77">
        <f t="shared" si="3"/>
        <v>0.6305555555555552</v>
      </c>
    </row>
    <row r="32" spans="1:6" ht="22.35" customHeight="1" x14ac:dyDescent="0.55000000000000004">
      <c r="A32" s="25">
        <f t="shared" si="4"/>
        <v>5.0529999999999999</v>
      </c>
      <c r="B32" s="12" t="s">
        <v>55</v>
      </c>
      <c r="C32" s="98" t="s">
        <v>68</v>
      </c>
      <c r="D32" s="28" t="s">
        <v>29</v>
      </c>
      <c r="E32" s="90">
        <v>3</v>
      </c>
      <c r="F32" s="77">
        <f t="shared" si="3"/>
        <v>0.63263888888888853</v>
      </c>
    </row>
    <row r="33" spans="1:6" ht="23" customHeight="1" x14ac:dyDescent="0.55000000000000004">
      <c r="A33" s="25">
        <f t="shared" si="4"/>
        <v>5.0540000000000003</v>
      </c>
      <c r="B33" s="12" t="s">
        <v>55</v>
      </c>
      <c r="C33" s="98" t="s">
        <v>70</v>
      </c>
      <c r="D33" s="28" t="s">
        <v>29</v>
      </c>
      <c r="E33" s="90">
        <v>5</v>
      </c>
      <c r="F33" s="77">
        <f t="shared" si="3"/>
        <v>0.63472222222222185</v>
      </c>
    </row>
    <row r="34" spans="1:6" ht="23" customHeight="1" x14ac:dyDescent="0.55000000000000004">
      <c r="A34" s="25">
        <f t="shared" si="4"/>
        <v>5.0550000000000006</v>
      </c>
      <c r="B34" s="12" t="s">
        <v>55</v>
      </c>
      <c r="C34" s="98" t="s">
        <v>71</v>
      </c>
      <c r="D34" s="28" t="s">
        <v>29</v>
      </c>
      <c r="E34" s="90">
        <v>5</v>
      </c>
      <c r="F34" s="77">
        <f t="shared" si="3"/>
        <v>0.63819444444444406</v>
      </c>
    </row>
    <row r="35" spans="1:6" ht="22.35" customHeight="1" x14ac:dyDescent="0.55000000000000004">
      <c r="A35" s="25">
        <f t="shared" si="4"/>
        <v>5.0560000000000009</v>
      </c>
      <c r="B35" s="12" t="s">
        <v>55</v>
      </c>
      <c r="C35" s="98" t="s">
        <v>72</v>
      </c>
      <c r="D35" s="28" t="s">
        <v>29</v>
      </c>
      <c r="E35" s="90">
        <v>5</v>
      </c>
      <c r="F35" s="77">
        <f t="shared" si="3"/>
        <v>0.64166666666666627</v>
      </c>
    </row>
    <row r="36" spans="1:6" ht="22.35" customHeight="1" x14ac:dyDescent="0.55000000000000004">
      <c r="A36" s="25"/>
      <c r="B36" s="12"/>
      <c r="C36" s="98"/>
      <c r="D36" s="28"/>
      <c r="E36" s="90"/>
      <c r="F36" s="77">
        <f t="shared" si="3"/>
        <v>0.64513888888888848</v>
      </c>
    </row>
    <row r="37" spans="1:6" s="8" customFormat="1" ht="21.7" customHeight="1" x14ac:dyDescent="0.55000000000000004">
      <c r="A37" s="9">
        <v>6</v>
      </c>
      <c r="B37" s="10"/>
      <c r="C37" s="3" t="s">
        <v>51</v>
      </c>
      <c r="D37" s="3"/>
      <c r="E37" s="89"/>
      <c r="F37" s="77">
        <f t="shared" si="3"/>
        <v>0.64513888888888848</v>
      </c>
    </row>
    <row r="38" spans="1:6" s="8" customFormat="1" ht="19.5" customHeight="1" x14ac:dyDescent="0.55000000000000004">
      <c r="A38" s="100">
        <f t="shared" ref="A38:A44" si="5">A37+0.01</f>
        <v>6.01</v>
      </c>
      <c r="B38" s="99"/>
      <c r="C38" s="101" t="s">
        <v>23</v>
      </c>
      <c r="D38" s="101" t="s">
        <v>50</v>
      </c>
      <c r="E38" s="115"/>
      <c r="F38" s="108">
        <f t="shared" si="3"/>
        <v>0.64513888888888848</v>
      </c>
    </row>
    <row r="39" spans="1:6" ht="19.5" customHeight="1" x14ac:dyDescent="0.55000000000000004">
      <c r="A39" s="100">
        <f>A38+0.01</f>
        <v>6.02</v>
      </c>
      <c r="B39" s="99"/>
      <c r="C39" s="101" t="s">
        <v>24</v>
      </c>
      <c r="D39" s="101" t="s">
        <v>32</v>
      </c>
      <c r="E39" s="115"/>
      <c r="F39" s="108">
        <f t="shared" si="3"/>
        <v>0.64513888888888848</v>
      </c>
    </row>
    <row r="40" spans="1:6" ht="19.5" customHeight="1" x14ac:dyDescent="0.55000000000000004">
      <c r="A40" s="100">
        <f t="shared" si="5"/>
        <v>6.0299999999999994</v>
      </c>
      <c r="B40" s="99"/>
      <c r="C40" s="101" t="s">
        <v>33</v>
      </c>
      <c r="D40" s="101" t="s">
        <v>44</v>
      </c>
      <c r="E40" s="115"/>
      <c r="F40" s="108">
        <f t="shared" si="3"/>
        <v>0.64513888888888848</v>
      </c>
    </row>
    <row r="41" spans="1:6" ht="19.5" customHeight="1" x14ac:dyDescent="0.55000000000000004">
      <c r="A41" s="100">
        <f t="shared" si="5"/>
        <v>6.0399999999999991</v>
      </c>
      <c r="B41" s="99"/>
      <c r="C41" s="101" t="s">
        <v>25</v>
      </c>
      <c r="D41" s="101" t="s">
        <v>41</v>
      </c>
      <c r="E41" s="146"/>
      <c r="F41" s="108">
        <f t="shared" si="3"/>
        <v>0.64513888888888848</v>
      </c>
    </row>
    <row r="42" spans="1:6" s="2" customFormat="1" ht="19.5" customHeight="1" x14ac:dyDescent="0.55000000000000004">
      <c r="A42" s="100">
        <f t="shared" si="5"/>
        <v>6.0499999999999989</v>
      </c>
      <c r="B42" s="114"/>
      <c r="C42" s="101" t="s">
        <v>26</v>
      </c>
      <c r="D42" s="101" t="s">
        <v>28</v>
      </c>
      <c r="E42" s="115"/>
      <c r="F42" s="108">
        <f t="shared" si="3"/>
        <v>0.64513888888888848</v>
      </c>
    </row>
    <row r="43" spans="1:6" s="11" customFormat="1" ht="19.5" customHeight="1" x14ac:dyDescent="0.55000000000000004">
      <c r="A43" s="100">
        <f>A42+0.01</f>
        <v>6.0599999999999987</v>
      </c>
      <c r="B43" s="99"/>
      <c r="C43" s="101" t="s">
        <v>27</v>
      </c>
      <c r="D43" s="101" t="s">
        <v>49</v>
      </c>
      <c r="E43" s="115"/>
      <c r="F43" s="108">
        <f t="shared" si="3"/>
        <v>0.64513888888888848</v>
      </c>
    </row>
    <row r="44" spans="1:6" s="2" customFormat="1" ht="19.5" customHeight="1" x14ac:dyDescent="0.55000000000000004">
      <c r="A44" s="103">
        <f t="shared" si="5"/>
        <v>6.0699999999999985</v>
      </c>
      <c r="B44" s="104"/>
      <c r="C44" s="105" t="s">
        <v>30</v>
      </c>
      <c r="D44" s="105" t="s">
        <v>29</v>
      </c>
      <c r="E44" s="102"/>
      <c r="F44" s="147">
        <f t="shared" si="3"/>
        <v>0.64513888888888848</v>
      </c>
    </row>
    <row r="45" spans="1:6" s="2" customFormat="1" ht="19.5" customHeight="1" x14ac:dyDescent="0.55000000000000004">
      <c r="A45" s="9"/>
      <c r="B45" s="27"/>
      <c r="C45" s="27"/>
      <c r="D45" s="129"/>
      <c r="E45" s="88"/>
      <c r="F45" s="147">
        <f t="shared" si="3"/>
        <v>0.64513888888888848</v>
      </c>
    </row>
    <row r="46" spans="1:6" s="2" customFormat="1" ht="19.5" customHeight="1" x14ac:dyDescent="0.55000000000000004">
      <c r="A46" s="9">
        <v>7</v>
      </c>
      <c r="B46" s="56"/>
      <c r="C46" s="3" t="s">
        <v>45</v>
      </c>
      <c r="D46" s="66"/>
      <c r="E46" s="88"/>
      <c r="F46" s="147">
        <f t="shared" si="3"/>
        <v>0.64513888888888848</v>
      </c>
    </row>
    <row r="47" spans="1:6" s="2" customFormat="1" ht="19.5" customHeight="1" x14ac:dyDescent="0.55000000000000004">
      <c r="A47" s="100">
        <f t="shared" ref="A47:A54" si="6">A46+0.01</f>
        <v>7.01</v>
      </c>
      <c r="B47" s="106"/>
      <c r="C47" s="101" t="s">
        <v>30</v>
      </c>
      <c r="D47" s="101" t="s">
        <v>29</v>
      </c>
      <c r="E47" s="112"/>
      <c r="F47" s="147">
        <f t="shared" si="3"/>
        <v>0.64513888888888848</v>
      </c>
    </row>
    <row r="48" spans="1:6" s="2" customFormat="1" ht="19.5" customHeight="1" x14ac:dyDescent="0.55000000000000004">
      <c r="A48" s="22">
        <f>A47+0.01</f>
        <v>7.02</v>
      </c>
      <c r="B48" s="10"/>
      <c r="C48" s="28" t="s">
        <v>23</v>
      </c>
      <c r="E48" s="24"/>
      <c r="F48" s="147">
        <f t="shared" si="3"/>
        <v>0.64513888888888848</v>
      </c>
    </row>
    <row r="49" spans="1:9" s="2" customFormat="1" ht="23.7" customHeight="1" x14ac:dyDescent="0.55000000000000004">
      <c r="A49" s="25">
        <f t="shared" ref="A49" si="7">A48+0.001</f>
        <v>7.0209999999999999</v>
      </c>
      <c r="B49" s="10" t="s">
        <v>55</v>
      </c>
      <c r="C49" s="98" t="s">
        <v>69</v>
      </c>
      <c r="D49" s="28" t="s">
        <v>50</v>
      </c>
      <c r="E49" s="89">
        <v>15</v>
      </c>
      <c r="F49" s="147">
        <f t="shared" si="3"/>
        <v>0.64513888888888848</v>
      </c>
    </row>
    <row r="50" spans="1:9" s="2" customFormat="1" ht="19.5" customHeight="1" x14ac:dyDescent="0.55000000000000004">
      <c r="A50" s="19">
        <f>A48+0.01</f>
        <v>7.0299999999999994</v>
      </c>
      <c r="B50" s="10"/>
      <c r="C50" s="101" t="s">
        <v>24</v>
      </c>
      <c r="D50" s="101" t="s">
        <v>32</v>
      </c>
      <c r="E50" s="110"/>
      <c r="F50" s="147">
        <f t="shared" si="3"/>
        <v>0.65555555555555511</v>
      </c>
    </row>
    <row r="51" spans="1:9" s="2" customFormat="1" ht="19.5" customHeight="1" x14ac:dyDescent="0.55000000000000004">
      <c r="A51" s="9">
        <f>A50+0.01</f>
        <v>7.0399999999999991</v>
      </c>
      <c r="B51" s="10"/>
      <c r="C51" s="101" t="s">
        <v>33</v>
      </c>
      <c r="D51" s="101" t="s">
        <v>44</v>
      </c>
      <c r="E51" s="89"/>
      <c r="F51" s="77">
        <f t="shared" si="3"/>
        <v>0.65555555555555511</v>
      </c>
    </row>
    <row r="52" spans="1:9" s="2" customFormat="1" ht="19.5" customHeight="1" x14ac:dyDescent="0.55000000000000004">
      <c r="A52" s="100">
        <f t="shared" si="6"/>
        <v>7.0499999999999989</v>
      </c>
      <c r="B52" s="106"/>
      <c r="C52" s="116" t="s">
        <v>34</v>
      </c>
      <c r="D52" s="101" t="s">
        <v>6</v>
      </c>
      <c r="E52" s="107"/>
      <c r="F52" s="108">
        <f t="shared" si="3"/>
        <v>0.65555555555555511</v>
      </c>
    </row>
    <row r="53" spans="1:9" ht="19.5" customHeight="1" x14ac:dyDescent="0.55000000000000004">
      <c r="A53" s="9">
        <f t="shared" si="6"/>
        <v>7.0599999999999987</v>
      </c>
      <c r="B53" s="12"/>
      <c r="C53" s="101" t="s">
        <v>25</v>
      </c>
      <c r="D53" s="101" t="s">
        <v>41</v>
      </c>
      <c r="E53" s="89"/>
      <c r="F53" s="77">
        <f t="shared" si="3"/>
        <v>0.65555555555555511</v>
      </c>
    </row>
    <row r="54" spans="1:9" s="11" customFormat="1" ht="19.5" customHeight="1" x14ac:dyDescent="0.55000000000000004">
      <c r="A54" s="9">
        <f t="shared" si="6"/>
        <v>7.0699999999999985</v>
      </c>
      <c r="B54" s="10"/>
      <c r="C54" s="109" t="s">
        <v>26</v>
      </c>
      <c r="D54" s="130"/>
      <c r="E54" s="89"/>
      <c r="F54" s="77">
        <f t="shared" si="3"/>
        <v>0.65555555555555511</v>
      </c>
    </row>
    <row r="55" spans="1:9" s="11" customFormat="1" ht="32" customHeight="1" x14ac:dyDescent="0.55000000000000004">
      <c r="A55" s="25">
        <f t="shared" ref="A55" si="8">A54+0.001</f>
        <v>7.0709999999999988</v>
      </c>
      <c r="B55" s="10" t="s">
        <v>55</v>
      </c>
      <c r="C55" s="113" t="s">
        <v>63</v>
      </c>
      <c r="D55" s="28" t="s">
        <v>28</v>
      </c>
      <c r="E55" s="89">
        <v>5</v>
      </c>
      <c r="F55" s="77">
        <f t="shared" si="3"/>
        <v>0.65555555555555511</v>
      </c>
    </row>
    <row r="56" spans="1:9" s="13" customFormat="1" ht="19.5" customHeight="1" x14ac:dyDescent="0.55000000000000004">
      <c r="A56" s="9">
        <f>A54+0.01</f>
        <v>7.0799999999999983</v>
      </c>
      <c r="B56" s="10"/>
      <c r="C56" s="101" t="s">
        <v>27</v>
      </c>
      <c r="D56" s="101" t="s">
        <v>49</v>
      </c>
      <c r="E56" s="89"/>
      <c r="F56" s="77">
        <f t="shared" si="3"/>
        <v>0.65902777777777732</v>
      </c>
    </row>
    <row r="57" spans="1:9" ht="19.5" customHeight="1" x14ac:dyDescent="0.55000000000000004">
      <c r="F57" s="77">
        <f t="shared" si="3"/>
        <v>0.65902777777777732</v>
      </c>
    </row>
    <row r="58" spans="1:9" ht="20.45" customHeight="1" x14ac:dyDescent="0.55000000000000004">
      <c r="A58" s="9">
        <v>8</v>
      </c>
      <c r="B58" s="10"/>
      <c r="C58" s="3" t="s">
        <v>14</v>
      </c>
      <c r="D58" s="3"/>
      <c r="E58" s="89"/>
      <c r="F58" s="77">
        <f t="shared" si="3"/>
        <v>0.65902777777777732</v>
      </c>
      <c r="I58" s="14"/>
    </row>
    <row r="59" spans="1:9" s="2" customFormat="1" ht="19.5" customHeight="1" x14ac:dyDescent="0.55000000000000004">
      <c r="A59" s="9">
        <f t="shared" ref="A59:A60" si="9">A58+0.01</f>
        <v>8.01</v>
      </c>
      <c r="B59" s="10" t="s">
        <v>9</v>
      </c>
      <c r="C59" s="3" t="s">
        <v>37</v>
      </c>
      <c r="D59" s="28"/>
      <c r="E59" s="88"/>
      <c r="F59" s="77">
        <f t="shared" si="3"/>
        <v>0.65902777777777732</v>
      </c>
      <c r="I59" s="15"/>
    </row>
    <row r="60" spans="1:9" s="2" customFormat="1" ht="19.5" customHeight="1" x14ac:dyDescent="0.55000000000000004">
      <c r="A60" s="9">
        <f t="shared" si="9"/>
        <v>8.02</v>
      </c>
      <c r="B60" s="10"/>
      <c r="C60" s="3" t="s">
        <v>35</v>
      </c>
      <c r="D60" s="28"/>
      <c r="E60" s="89"/>
      <c r="F60" s="77">
        <f t="shared" si="3"/>
        <v>0.65902777777777732</v>
      </c>
      <c r="I60" s="15"/>
    </row>
    <row r="61" spans="1:9" s="2" customFormat="1" ht="19.5" customHeight="1" x14ac:dyDescent="0.55000000000000004">
      <c r="A61" s="117">
        <f>A60+0.001</f>
        <v>8.020999999999999</v>
      </c>
      <c r="B61" s="106" t="s">
        <v>9</v>
      </c>
      <c r="C61" s="143" t="s">
        <v>48</v>
      </c>
      <c r="D61" s="136" t="s">
        <v>15</v>
      </c>
      <c r="E61" s="107">
        <v>0</v>
      </c>
      <c r="F61" s="108">
        <f t="shared" si="3"/>
        <v>0.65902777777777732</v>
      </c>
      <c r="I61" s="15"/>
    </row>
    <row r="62" spans="1:9" ht="19.5" customHeight="1" x14ac:dyDescent="0.55000000000000004">
      <c r="A62" s="25">
        <f>A61+0.001</f>
        <v>8.0219999999999985</v>
      </c>
      <c r="B62" s="10" t="s">
        <v>9</v>
      </c>
      <c r="C62" s="20" t="s">
        <v>42</v>
      </c>
      <c r="D62" s="131" t="s">
        <v>41</v>
      </c>
      <c r="E62" s="89">
        <v>5</v>
      </c>
      <c r="F62" s="77">
        <f t="shared" si="3"/>
        <v>0.65902777777777732</v>
      </c>
      <c r="I62" s="14"/>
    </row>
    <row r="63" spans="1:9" s="16" customFormat="1" ht="19.5" customHeight="1" x14ac:dyDescent="0.55000000000000004">
      <c r="A63" s="117">
        <f>A62+0.001</f>
        <v>8.0229999999999979</v>
      </c>
      <c r="B63" s="106" t="s">
        <v>9</v>
      </c>
      <c r="C63" s="144" t="s">
        <v>43</v>
      </c>
      <c r="D63" s="145" t="s">
        <v>49</v>
      </c>
      <c r="E63" s="107">
        <v>0</v>
      </c>
      <c r="F63" s="108">
        <f t="shared" si="3"/>
        <v>0.66249999999999953</v>
      </c>
      <c r="I63" s="17"/>
    </row>
    <row r="64" spans="1:9" s="16" customFormat="1" ht="19.5" customHeight="1" x14ac:dyDescent="0.55000000000000004">
      <c r="A64" s="9">
        <f>A60+0.01</f>
        <v>8.0299999999999994</v>
      </c>
      <c r="B64" s="12"/>
      <c r="C64" s="60" t="s">
        <v>36</v>
      </c>
      <c r="D64" s="132"/>
      <c r="E64" s="92"/>
      <c r="F64" s="77">
        <f t="shared" si="3"/>
        <v>0.66249999999999953</v>
      </c>
      <c r="I64" s="17"/>
    </row>
    <row r="65" spans="1:9" s="16" customFormat="1" ht="19.5" customHeight="1" x14ac:dyDescent="0.55000000000000004">
      <c r="A65" s="117">
        <f t="shared" ref="A65:A68" si="10">A64+0.001</f>
        <v>8.0309999999999988</v>
      </c>
      <c r="B65" s="111"/>
      <c r="C65" s="118" t="s">
        <v>38</v>
      </c>
      <c r="D65" s="133" t="s">
        <v>12</v>
      </c>
      <c r="E65" s="119">
        <v>0</v>
      </c>
      <c r="F65" s="108">
        <f t="shared" si="3"/>
        <v>0.66249999999999953</v>
      </c>
      <c r="I65" s="17"/>
    </row>
    <row r="66" spans="1:9" ht="19.5" customHeight="1" x14ac:dyDescent="0.55000000000000004">
      <c r="A66" s="25">
        <f t="shared" si="10"/>
        <v>8.0319999999999983</v>
      </c>
      <c r="B66" s="10" t="s">
        <v>9</v>
      </c>
      <c r="C66" s="61" t="s">
        <v>39</v>
      </c>
      <c r="D66" s="134" t="s">
        <v>31</v>
      </c>
      <c r="E66" s="92">
        <v>5</v>
      </c>
      <c r="F66" s="77">
        <f t="shared" si="3"/>
        <v>0.66249999999999953</v>
      </c>
    </row>
    <row r="67" spans="1:9" ht="19.5" customHeight="1" x14ac:dyDescent="0.55000000000000004">
      <c r="A67" s="117">
        <f t="shared" si="10"/>
        <v>8.0329999999999977</v>
      </c>
      <c r="B67" s="139"/>
      <c r="C67" s="140" t="s">
        <v>16</v>
      </c>
      <c r="D67" s="141" t="s">
        <v>11</v>
      </c>
      <c r="E67" s="142">
        <v>0</v>
      </c>
      <c r="F67" s="108">
        <f t="shared" si="3"/>
        <v>0.66597222222222174</v>
      </c>
    </row>
    <row r="68" spans="1:9" ht="24" customHeight="1" x14ac:dyDescent="0.55000000000000004">
      <c r="A68" s="25">
        <f t="shared" si="10"/>
        <v>8.0339999999999971</v>
      </c>
      <c r="B68" s="64" t="s">
        <v>55</v>
      </c>
      <c r="C68" s="20" t="s">
        <v>74</v>
      </c>
      <c r="D68" s="131" t="s">
        <v>17</v>
      </c>
      <c r="E68" s="93">
        <v>15</v>
      </c>
      <c r="F68" s="77">
        <f t="shared" si="3"/>
        <v>0.66597222222222174</v>
      </c>
    </row>
    <row r="69" spans="1:9" ht="17" customHeight="1" x14ac:dyDescent="0.55000000000000004">
      <c r="A69" s="62">
        <f t="shared" ref="A69" si="11">A68+0.001</f>
        <v>8.0349999999999966</v>
      </c>
      <c r="B69" s="63" t="s">
        <v>20</v>
      </c>
      <c r="C69" s="65" t="s">
        <v>21</v>
      </c>
      <c r="D69" s="135" t="s">
        <v>17</v>
      </c>
      <c r="E69" s="94">
        <v>0</v>
      </c>
      <c r="F69" s="78">
        <f t="shared" si="3"/>
        <v>0.67638888888888837</v>
      </c>
    </row>
    <row r="70" spans="1:9" ht="19.5" customHeight="1" x14ac:dyDescent="0.55000000000000004">
      <c r="A70" s="100">
        <f>A64+0.01</f>
        <v>8.0399999999999991</v>
      </c>
      <c r="B70" s="111"/>
      <c r="C70" s="136" t="s">
        <v>18</v>
      </c>
      <c r="D70" s="136" t="s">
        <v>46</v>
      </c>
      <c r="E70" s="148">
        <v>0</v>
      </c>
      <c r="F70" s="108">
        <f t="shared" si="3"/>
        <v>0.67638888888888837</v>
      </c>
    </row>
    <row r="71" spans="1:9" ht="56.7" customHeight="1" x14ac:dyDescent="0.55000000000000004">
      <c r="A71" s="67">
        <f t="shared" ref="A71:A72" si="12">A70+0.01</f>
        <v>8.0499999999999989</v>
      </c>
      <c r="B71" s="68" t="s">
        <v>9</v>
      </c>
      <c r="C71" s="137" t="s">
        <v>60</v>
      </c>
      <c r="D71" s="137" t="s">
        <v>11</v>
      </c>
      <c r="E71" s="149">
        <v>3</v>
      </c>
      <c r="F71" s="77">
        <f t="shared" si="3"/>
        <v>0.67638888888888837</v>
      </c>
      <c r="G71" s="77"/>
    </row>
    <row r="72" spans="1:9" ht="17" customHeight="1" x14ac:dyDescent="0.55000000000000004">
      <c r="A72" s="9">
        <f t="shared" si="12"/>
        <v>8.0599999999999987</v>
      </c>
      <c r="B72" s="12" t="s">
        <v>9</v>
      </c>
      <c r="C72" s="131" t="s">
        <v>54</v>
      </c>
      <c r="D72" s="131" t="s">
        <v>11</v>
      </c>
      <c r="E72" s="150">
        <v>3</v>
      </c>
      <c r="F72" s="77">
        <f t="shared" si="3"/>
        <v>0.6784722222222217</v>
      </c>
    </row>
    <row r="73" spans="1:9" ht="19.5" customHeight="1" x14ac:dyDescent="0.55000000000000004">
      <c r="A73" s="9"/>
      <c r="B73" s="69"/>
      <c r="C73" s="66"/>
      <c r="D73" s="66"/>
      <c r="E73" s="88"/>
      <c r="F73" s="77"/>
    </row>
    <row r="74" spans="1:9" ht="19.5" customHeight="1" x14ac:dyDescent="0.55000000000000004">
      <c r="A74" s="70">
        <v>9</v>
      </c>
      <c r="B74" s="72"/>
      <c r="C74" s="73" t="s">
        <v>19</v>
      </c>
      <c r="D74" s="138" t="s">
        <v>6</v>
      </c>
      <c r="E74" s="95">
        <v>0</v>
      </c>
      <c r="F74" s="71">
        <f>TIME(18,0,0)</f>
        <v>0.75</v>
      </c>
    </row>
  </sheetData>
  <conditionalFormatting sqref="A7:B7">
    <cfRule type="expression" priority="1" stopIfTrue="1">
      <formula>FIND("*",CONCATENATE($B1,"*"))&lt;=LEN($B1)</formula>
    </cfRule>
  </conditionalFormatting>
  <pageMargins left="0.5" right="0.25" top="0.5" bottom="0.5" header="0.5" footer="0.5"/>
  <pageSetup fitToWidth="0" fitToHeight="0" orientation="portrait" cellComments="asDisplayed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58988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EC_Closing_Agenda</vt:lpstr>
      <vt:lpstr>EC_Closing_Agenda!Print_Area</vt:lpstr>
      <vt:lpstr>Print_Area_MI</vt:lpstr>
      <vt:lpstr>PRINT_AREA_MI_1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SEC Agenda</dc:title>
  <dc:creator>Bob O'Hara</dc:creator>
  <cp:keywords>No Restrictions</cp:keywords>
  <cp:lastModifiedBy>John DAmbrosia</cp:lastModifiedBy>
  <cp:revision>184</cp:revision>
  <cp:lastPrinted>2011-07-22T19:26:30Z</cp:lastPrinted>
  <dcterms:created xsi:type="dcterms:W3CDTF">2000-02-17T23:16:37Z</dcterms:created>
  <dcterms:modified xsi:type="dcterms:W3CDTF">2020-03-20T14:15:23Z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r8>1114369403</vt:r8>
  </property>
  <property fmtid="{D5CDD505-2E9C-101B-9397-08002B2CF9AE}" pid="3" name="_AuthorEmail">
    <vt:lpwstr>bob@airespace.com</vt:lpwstr>
  </property>
  <property fmtid="{D5CDD505-2E9C-101B-9397-08002B2CF9AE}" pid="4" name="_AuthorEmailDisplayName">
    <vt:lpwstr>Bob O'Hara</vt:lpwstr>
  </property>
  <property fmtid="{D5CDD505-2E9C-101B-9397-08002B2CF9AE}" pid="5" name="_EmailSubject">
    <vt:lpwstr>Newer latest Monday agenda (r03)</vt:lpwstr>
  </property>
  <property fmtid="{D5CDD505-2E9C-101B-9397-08002B2CF9AE}" pid="6" name="_PreviousAdHocReviewCycleID">
    <vt:r8>2128490663</vt:r8>
  </property>
  <property fmtid="{D5CDD505-2E9C-101B-9397-08002B2CF9AE}" pid="7" name="TitusGUID">
    <vt:lpwstr>b8148e49-e8e0-4264-ba6a-e9e8fb14ba83</vt:lpwstr>
  </property>
  <property fmtid="{D5CDD505-2E9C-101B-9397-08002B2CF9AE}" pid="8" name="DellClassification">
    <vt:lpwstr>No Restrictions</vt:lpwstr>
  </property>
  <property fmtid="{D5CDD505-2E9C-101B-9397-08002B2CF9AE}" pid="9" name="DellSubLabels">
    <vt:lpwstr/>
  </property>
</Properties>
</file>