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19_11/"/>
    </mc:Choice>
  </mc:AlternateContent>
  <xr:revisionPtr revIDLastSave="116" documentId="8_{11349B41-BE29-4A5F-A765-F1E0E1B983C5}" xr6:coauthVersionLast="45" xr6:coauthVersionMax="45" xr10:uidLastSave="{2BA275BE-7520-4BFC-AF45-CA372449498B}"/>
  <bookViews>
    <workbookView xWindow="140" yWindow="7" windowWidth="18020" windowHeight="13700" xr2:uid="{00000000-000D-0000-FFFF-FFFF00000000}"/>
  </bookViews>
  <sheets>
    <sheet name="EC_Closing_Agenda" sheetId="1" r:id="rId1"/>
  </sheets>
  <definedNames>
    <definedName name="_xlnm.Print_Area" localSheetId="0">EC_Closing_Agenda!$A$1:$F$112</definedName>
    <definedName name="Print_Area_MI">EC_Closing_Agenda!$A$1:$E$18</definedName>
    <definedName name="PRINT_AREA_MI_1">EC_Closing_Agenda!$A$1:$E$18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1" i="1" l="1"/>
  <c r="F47" i="1"/>
  <c r="F44" i="1"/>
  <c r="F43" i="1"/>
  <c r="A58" i="1"/>
  <c r="A59" i="1" s="1"/>
  <c r="A60" i="1" s="1"/>
  <c r="F108" i="1"/>
  <c r="F107" i="1"/>
  <c r="A108" i="1"/>
  <c r="F106" i="1" l="1"/>
  <c r="F105" i="1"/>
  <c r="F8" i="1" l="1"/>
  <c r="F9" i="1" s="1"/>
  <c r="F10" i="1" s="1"/>
  <c r="F11" i="1" s="1"/>
  <c r="A19" i="1"/>
  <c r="A20" i="1" s="1"/>
  <c r="A21" i="1" s="1"/>
  <c r="A49" i="1"/>
  <c r="A50" i="1" s="1"/>
  <c r="A86" i="1"/>
  <c r="A88" i="1" s="1"/>
  <c r="A89" i="1" s="1"/>
  <c r="A65" i="1"/>
  <c r="F109" i="1"/>
  <c r="A13" i="1"/>
  <c r="A14" i="1" s="1"/>
  <c r="A15" i="1" s="1"/>
  <c r="A16" i="1" s="1"/>
  <c r="A11" i="1"/>
  <c r="A9" i="1"/>
  <c r="A8" i="1"/>
  <c r="A52" i="1" l="1"/>
  <c r="A53" i="1" s="1"/>
  <c r="A54" i="1" s="1"/>
  <c r="A55" i="1" s="1"/>
  <c r="A51" i="1"/>
  <c r="A61" i="1"/>
  <c r="A62" i="1" s="1"/>
  <c r="A56" i="1"/>
  <c r="A57" i="1" s="1"/>
  <c r="A68" i="1"/>
  <c r="A69" i="1" s="1"/>
  <c r="A70" i="1" s="1"/>
  <c r="A71" i="1" s="1"/>
  <c r="A72" i="1" s="1"/>
  <c r="A73" i="1" s="1"/>
  <c r="A66" i="1"/>
  <c r="A67" i="1" s="1"/>
  <c r="A22" i="1"/>
  <c r="A87" i="1"/>
  <c r="A94" i="1"/>
  <c r="A90" i="1"/>
  <c r="F12" i="1"/>
  <c r="F13" i="1" s="1"/>
  <c r="F14" i="1" s="1"/>
  <c r="F15" i="1" s="1"/>
  <c r="F16" i="1" l="1"/>
  <c r="F17" i="1" s="1"/>
  <c r="F18" i="1" s="1"/>
  <c r="A92" i="1"/>
  <c r="A93" i="1" s="1"/>
  <c r="A91" i="1"/>
  <c r="A23" i="1"/>
  <c r="A82" i="1"/>
  <c r="A83" i="1" s="1"/>
  <c r="A74" i="1"/>
  <c r="A75" i="1" s="1"/>
  <c r="A76" i="1" s="1"/>
  <c r="A77" i="1" s="1"/>
  <c r="A78" i="1" s="1"/>
  <c r="A79" i="1" s="1"/>
  <c r="A80" i="1" s="1"/>
  <c r="A81" i="1" s="1"/>
  <c r="A95" i="1"/>
  <c r="A96" i="1" s="1"/>
  <c r="A97" i="1" s="1"/>
  <c r="A98" i="1" s="1"/>
  <c r="A99" i="1" s="1"/>
  <c r="A100" i="1" s="1"/>
  <c r="A101" i="1"/>
  <c r="A102" i="1" s="1"/>
  <c r="A103" i="1" s="1"/>
  <c r="A104" i="1" s="1"/>
  <c r="A105" i="1" s="1"/>
  <c r="A106" i="1" s="1"/>
  <c r="A107" i="1" s="1"/>
  <c r="A24" i="1" l="1"/>
  <c r="A25" i="1"/>
  <c r="F19" i="1"/>
  <c r="F20" i="1" s="1"/>
  <c r="A26" i="1" l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/>
  <c r="F21" i="1"/>
  <c r="F24" i="1" s="1"/>
  <c r="F23" i="1"/>
  <c r="F22" i="1"/>
  <c r="F25" i="1" s="1"/>
  <c r="A44" i="1" l="1"/>
  <c r="A45" i="1" s="1"/>
  <c r="A46" i="1" s="1"/>
  <c r="A38" i="1"/>
  <c r="A39" i="1" s="1"/>
  <c r="A40" i="1" s="1"/>
  <c r="A41" i="1" s="1"/>
  <c r="A42" i="1" s="1"/>
  <c r="A43" i="1" s="1"/>
  <c r="F37" i="1"/>
  <c r="F45" i="1" s="1"/>
  <c r="F46" i="1" s="1"/>
  <c r="F26" i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8" i="1" l="1"/>
  <c r="F39" i="1" s="1"/>
  <c r="F40" i="1" s="1"/>
  <c r="F41" i="1" l="1"/>
  <c r="F42" i="1" s="1"/>
  <c r="F48" i="1"/>
  <c r="F49" i="1" s="1"/>
  <c r="F50" i="1" s="1"/>
  <c r="F52" i="1" s="1"/>
  <c r="F53" i="1" s="1"/>
  <c r="F54" i="1" s="1"/>
  <c r="F55" i="1" s="1"/>
  <c r="F56" i="1" s="1"/>
  <c r="F57" i="1" s="1"/>
  <c r="F58" i="1" l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82" i="1" l="1"/>
  <c r="F83" i="1" s="1"/>
  <c r="F74" i="1"/>
  <c r="F75" i="1" s="1"/>
  <c r="F76" i="1" s="1"/>
  <c r="F77" i="1" s="1"/>
  <c r="F78" i="1" s="1"/>
  <c r="F79" i="1" s="1"/>
  <c r="F80" i="1" s="1"/>
  <c r="F81" i="1" s="1"/>
  <c r="F84" i="1" l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</calcChain>
</file>

<file path=xl/sharedStrings.xml><?xml version="1.0" encoding="utf-8"?>
<sst xmlns="http://schemas.openxmlformats.org/spreadsheetml/2006/main" count="260" uniqueCount="115">
  <si>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</si>
  <si>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</si>
  <si>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</si>
  <si>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</si>
  <si>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</si>
  <si>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</si>
  <si>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</si>
  <si>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</si>
  <si>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</si>
  <si>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</si>
  <si>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</si>
  <si>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</si>
  <si>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</si>
  <si>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Information Items</t>
  </si>
  <si>
    <t>Myles</t>
  </si>
  <si>
    <t>Executive secretary report</t>
  </si>
  <si>
    <t>D'Ambrosia</t>
  </si>
  <si>
    <t>Network Services report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</si>
  <si>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</si>
  <si>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</si>
  <si>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</si>
  <si>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</si>
  <si>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</si>
  <si>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802.18</t>
  </si>
  <si>
    <t>IEEE 802.19</t>
  </si>
  <si>
    <t>IEEE 802.1</t>
  </si>
  <si>
    <t>IEEE 802.3</t>
  </si>
  <si>
    <t>IEEE 802.11</t>
  </si>
  <si>
    <t>Law</t>
  </si>
  <si>
    <t>IEEE 802.15</t>
  </si>
  <si>
    <t>Marks</t>
  </si>
  <si>
    <t>Shellhammer</t>
  </si>
  <si>
    <t>IEEE 802.24</t>
  </si>
  <si>
    <t>IEEE 802</t>
  </si>
  <si>
    <t>Standing Committee Reports</t>
  </si>
  <si>
    <t>Officers Reports</t>
  </si>
  <si>
    <t>IEEE SA Staff Reports</t>
  </si>
  <si>
    <t xml:space="preserve">1st Vice Chair Report </t>
  </si>
  <si>
    <t>Treasurer's Report</t>
  </si>
  <si>
    <t>ME</t>
  </si>
  <si>
    <t>Parsons</t>
  </si>
  <si>
    <t>802 / ITU SC Report</t>
  </si>
  <si>
    <t>802 / IETF SC Report</t>
  </si>
  <si>
    <t>Godfrey</t>
  </si>
  <si>
    <t>LMSC Liaisons and External Communications</t>
  </si>
  <si>
    <t>Break</t>
  </si>
  <si>
    <t xml:space="preserve">802 / JTC1 SC Report </t>
  </si>
  <si>
    <t>Stanley</t>
  </si>
  <si>
    <t>Holcomb</t>
  </si>
  <si>
    <t>Messenger</t>
  </si>
  <si>
    <t>Executive Committee Study Groups, Working Groups, TAGs, Industry Connections</t>
  </si>
  <si>
    <t>Zimmerman</t>
  </si>
  <si>
    <t>Action Item Review</t>
  </si>
  <si>
    <t>AGENDA  -  IEEE 802 LMSC EXECUTIVE COMMITTEE MEETING
IEEE 802 LMSC 122nd Plenary Session</t>
  </si>
  <si>
    <t>Friday 1:00PM-6:00PM 
19 July 2019</t>
  </si>
  <si>
    <t xml:space="preserve">Call for Tutorials for Mar 2020 Plenary </t>
  </si>
  <si>
    <t xml:space="preserve">Announcement of 802 EC Interim Telecon (Tuesday 4 Feb 2020, 1-3pm ET) </t>
  </si>
  <si>
    <t>ME*</t>
  </si>
  <si>
    <t>To SA Ballot, P802.11REVmd 
“Approve sending P802.11REVmd D3.0 to SA Ballot”
M: Stanley     S: Rosdahl</t>
  </si>
  <si>
    <t>Liaison - P802.11REVmd D3.0 to ISO/IEC/JTC1/SC6 for information
Approve liaison of the following draft to ISO/IEC JTC1/SC6 for information under the PSDO agreement: P802.11REVmd D3.0
M: Stanley     S: Rosdahl</t>
  </si>
  <si>
    <t>Press Release - IEEE P802.11ax™ Meets Requirements for 5G Indoor Hotspot and Dense Urban
The EC supports the press release in https://mentor.ieee.org/802.11/dcn/19/11-19-1865-01-0000-press-release-for-aani.docx , to be released with editorial changes as deemed necessary.
M: Stanley     S: Rosdahl</t>
  </si>
  <si>
    <t>To SA Ballot - IEEE P802.3ca 25 Gb/s and 50 Gb/s Passive Optical Networks 
Approve sending IEEE P802.3ca 25 Gb/s and 50 Gb/s Passive Optical Networks to Standards Association ballot. Confirm the CSD for IEEE P802.3ca in &lt;https://mentor.ieee.org/802-ec/dcn/18/ec-18-0247-00-ACSD-p802-3ca.pdf&gt;.
M: Law     S: D'Ambrosia</t>
  </si>
  <si>
    <t>To SA Ballot - IEEE P802.3ch Multi-Gig Automotive Ethernet PHY 
Approve sending IEEE P802.3ch Multi-Gig Automotive Ethernet PHY to Standards Association ballot. Confirm the CSD for IEEE P802.3ch in &lt;https://mentor.ieee.org/802-ec/dcn/17/ec-17-0069-00-ACSD-802-3ch.pdf&gt;.
M: Law     S: D'Ambrosia</t>
  </si>
  <si>
    <t xml:space="preserve">To RevCom- IEEE P802.3cm 400 Gb/s over Multimode Fiber 
Approve sending IEEE P802.3cm 400 Gb/s over Multimode Fiber to RevCom. Approve CSD documentation in &lt;https://mentor.ieee.org/802-ec/dcn/18/ec-18-0078-00-ACSD-802-3cm.pdf&gt;.
M: Law     S: D'Ambrosia
</t>
  </si>
  <si>
    <t>Liaison - IEEE 802.3 drafts to ISO/IEC JTC1/SC6 for information
Approve liaison of the following drafts to ISO/IEC JTC1/SC6 for information under the PSDO agreement:
IEEE P802.3ca draft D3.0
 IEEE P802.3cg draft D3.4
 IEEE P802.3ch draft D3.0
 IEEE P802.3cn draft D3.1
 IEEE P802.3cm draft D3.1
 IEEE P802.3cq draft D3.1
M: Law     S: D'Ambrosia</t>
  </si>
  <si>
    <t>Study Group 1st Rechartering - IEEE 802.3 Improving PTP Timestamping Accuracy Study Group 
Grant the 1st rechartering of the IEEE 802.3 Improving PTP Timestamping Accuracy Study Group
M: Law     S: D'Ambrosia</t>
  </si>
  <si>
    <t>MI*</t>
  </si>
  <si>
    <t>Study Group 1st Rechartering - IEEE 802.3 10Mb/s Single Pair Ethernet Multidrop Enhancements Study Group  
Grant the 1st rechartering of the IEEE 802.3 10Mb/s Single Pair Ethernet Multidrop Enhancements Study Group
M: Law     S: D'Ambrosia</t>
  </si>
  <si>
    <t>Alfvin</t>
  </si>
  <si>
    <t>To SA Ballot: P802.15.4-REVd-D04.pdf  
Conditionally approve sending P802.15.4-REVd-D04.pdf  to SA Ballot
M: Alfvin     S: Gilb</t>
  </si>
  <si>
    <t>To NesCom: Division of IEEE P802.3ct 100Gb/s and 400Gb/s over DWDM systems project
Approve forwarding IEEE P802.3ct PAR modification documentation in &lt;https://mentor.ieee.org/802-ec/dcn/19/ec-19-0149-01-00EC-ieee-p802-3ct-draft-par-response.pdf&gt; to NesCom 
Approve IEEE P802.3ct CSD modification documentation in https://mentor.ieee.org/802-ec/dcn/19/ec-19-0147-00-00EC-ieee-p802-3ct-draft-csd.pdf
Approve forwarding IEEE P802.3cw PAR documentation in https://mentor.ieee.org/802-ec/dcn/19/ec-19-0150-00-00EC-ieee-p802-3cw-draft-par-response.pdf to NesCom 
Approve IEEE P802.3cw CSD documentation in https://mentor.ieee.org/802-ec/dcn/19/ec-19-0148-00-00EC-ieee-p802-3cw-draft-csd.pdf
M: Law     S: D'Ambrosia</t>
  </si>
  <si>
    <t>To NesCom: IEEE P802.3cx Improved Precision Time Protocol (PTP) timestamping accuracy
ieee-p802-3cw-draft-csd.pdf
Approve forwarding IEEE P802.3cx PAR documentation in &lt;https://mentor.ieee.org/802-ec/dcn/19/ec-19-0160-01-00EC-ieee-p802-3cx-draft-par-response.pdf&gt; to NesCom 
Approve CSD documentation in &lt;https://mentor.ieee.org/802-ec/dcn/19/ec-19-0161-01-00EC-ieee-p802-3cx-draft-csd-response.pdf&gt;
M: Law     S: D'Ambrosia</t>
  </si>
  <si>
    <t>To NesCom - –	P802.1CS PAR Modification 
Approve forwarding P802.1CS PAR modification in http://www.ieee802.org/1/files/public/docs2019/cs-PAR-modification-0919-v01.pdfto NesCom
Approve (unmodified) CSD documentation in https://mentor.ieee.org/802-ec/dcn/16/ec-16-0215-00-ACSD-802-1cs.pdf
M: Parsons     S: Marks</t>
  </si>
  <si>
    <t>To NesCom - –	P802f PAR 
Approve forwarding P802f PAR documentation in http://www.ieee802.org/1/files/public/docs2019/802f-PAR-1119-v01.pdfto NesCom
Approve CSD documentation in http://www.ieee802.org/1/files/public/docs2019/802f-CSD-1119-v01.pdf
M: Parsons     S: Marks</t>
  </si>
  <si>
    <t>To NesCom - –	P802.1AEdk PAR 
Approve forwarding P802.1AEdk PAR documentation in http://www.ieee802.org/1/files/public/docs2019/dk-security-mac-privacy-PAR-0919-v03.pdfto NesCom
Approve CSD documentation in http://www.ieee802.org/1/files/public/docs2019/dk-security-mac-privacy-CSD-0919-v01.pdf
M: Parsons     S: Marks</t>
  </si>
  <si>
    <t>To SA Ballot- 802.1CMde 
Approve sending P802.1CMde D2.0 to Standards Association ballot
Confirm the CSD for P802.1CMde in https://mentor.ieee.org/802-ec/dcn/18/ec-18-0240-00-ACSD-p802-1cmde.pdf
M: Parsons     S: Marks</t>
  </si>
  <si>
    <t>To SA Ballot - 802.1Qcr 
Approve sending P802.1Qcr D2.0 to Standards Association ballot
Confirm the CSD for P802.1Qcr in https://mentor.ieee.org/802-ec/dcn/16/ec-16-0056-00-ACSD-802-1qcr.pdf
M: Parsons     S: Marks</t>
  </si>
  <si>
    <t>To SA Ballot - 802.1Qcx conditional 
Conditionally approve sending P802.1Qcx D2.0 to Standards Association ballot
Confirm the CSD for P802.1Qcx in https://mentor.ieee.org/802-ec/dcn/17/ec-17-0159-00-ACSD-802-1qcx.pdf
M: Parsons     S: Marks</t>
  </si>
  <si>
    <t>To SA Ballot - P802.1AE-2018/Cor-1 
Approve sending P802.1AE-2018-Cor1-D1.0 to Standards Association Ballot
M: Parsons     S: Marks</t>
  </si>
  <si>
    <t>To SA Ballot - 802E
Approve sending P802E-D1.6 to Standards Association Ballot
P802E Recommended Practice for Privacy Considerations for IEEE 802 Technologies
Confirm the CSD for P802E in
https://mentor.ieee.org/privecsg/dcn/15/privecsg-15-0029-00-0000-privacy-ec-sg-csd-proposal.docx
M: Parsons     S: Marks</t>
  </si>
  <si>
    <t xml:space="preserve">To RevCom- 802.1AS-REV 
Approve sending P802.1AX-Rev to RevCom
Note: there are no CSD for this maintenance project
M: Parsons     S: Marks
</t>
  </si>
  <si>
    <t xml:space="preserve">To RevCom- 802.1AX-REV
Approve sending P802.1AS-Rev to RevCom
Approve CSD documentation in https://mentor.ieee.org/802-ec/dcn/18/ec-18-0243-00-ACSD-p802-1as.pdf
M: Parsons     S: Marks
</t>
  </si>
  <si>
    <t xml:space="preserve">To RevCom- 802.1X-REV 
Approve sending P802.1X-Rev-D1.5 to RevCom
[Maintenance PAR, no CSD]
IEEE Std 802.1X Port-Based Network Access Control
M: Parsons     S: Marks
</t>
  </si>
  <si>
    <t>Approve communication from 802.1 to ITU-T SG15 and CPRI Cooperation on Fronthaul Sync Requirements
Approve http://www.ieee802.org/1/files/public/docs2019/liaison-response-SG15-LS187-clarifications-on-fronthaul-sync-requirements-1119-v01.pdfas communication to ITU-T SG15 and CPRI Cooperation, granting the IEEE 802.1 WG chair (or his delegate) editorial license.
M: Parsons     S: Marks</t>
  </si>
  <si>
    <t>Approve communication frAom 802.1 to ITU-T SG15 on 802.1CMde draft sharing
Approve http://www.ieee802.org/1/files/public/docs2019/liaison-response-SG15-LS187-CMde-draft-sharing-1119-v01.pdfas communication to ITU-T SG15, granting the IEEE 802.1 WG chair (or his delegate) editorial license.
M: Parsons     S: Marks</t>
  </si>
  <si>
    <t>Approve communication from 802.1 to ITU-T SG15 on OTNT Standardization workplan
Approve http://ieee802.org/1/files/public/docs2019/liaison-response-SG15-OTNT-1119-v01.pdfas communication to ITU-T SG15 on OTNT Standardization workplan, granting the IEEE 802.1 WG chair (or his delegate) editorial license.
M: Parsons     S: Marks</t>
  </si>
  <si>
    <t>Approve communication from 802.1 to ITU-T JCA IMT-2020 on roadmap
Approve http://ieee802.org/1/files/public/docs2019/liaison-ITU-T-JCA-IMT-2020-1119-v01.pdf as communication to ITU-T JCA IMT-2020, granting the IEEE 802.1 WG chair (or his delegate) editorial license.
M; Parsons     S: Marks</t>
  </si>
  <si>
    <t>Approve eblast on the P802.1ABdh project
Approve the eblast on the P802.1ABdh projectin http://ieee802.org/1/files/public/docs2019/dh-draft-cfp-1119-v01.pdf, to be released with editorial changes as deemed necessary
M: Parsons     S: Marks</t>
  </si>
  <si>
    <t>Approve submission of 802.1AS and 802.1AX to ISO/IEC JTC1/SC6 for adoption under the PSDO agreement, once approved and published
– IEEE 802.1AS
– IEEE 802.1AX
M: Parsons     S: Marks</t>
  </si>
  <si>
    <t>Approve submission of 802.1CMde to ISO/IEC JTC1/SC6 for information under the PSDO agreement
Approve submission of the following draft(s) to ISO/IEC JTC1/SC6 for information under the PSDO agreement
– P802.1CMde
M: Parsons     S: Marks</t>
  </si>
  <si>
    <t>Study Group Formation - Sensing Study Group Formation
Approve the formation of 802.11 SENS study group to consider development of a Project Authorization Request (PAR) and Criteria for Standards Development (CSD) responses for WLAN Sensing.
M: Stanley     S: Rosdahl</t>
  </si>
  <si>
    <t>Approve communication from 802.1 to ITU-T SG15 on YANG</t>
  </si>
  <si>
    <t xml:space="preserve">IEEE 802.24 </t>
  </si>
  <si>
    <t>To NesCom - IEEE P802.16t Fixed and Mobile Wireless Access in Narrowband Channels</t>
  </si>
  <si>
    <t>TO SA Ballot, P802.11ay D5.0 
Approve sending P802.11ay D5.0 to SA Ballot
Confirm the CSD for P802.11ay in https://mentor.ieee.org/802.11/dcn/14/11-14-1152-08-ng60-ng60-proposed-csd.docx
M: Stanley     S: Rosdahl</t>
  </si>
  <si>
    <t>Approve changes to the IEEE 802 LMSC P&amp;P</t>
  </si>
  <si>
    <t>Approve changes to the Chair's Guidelines</t>
  </si>
  <si>
    <t>DT</t>
  </si>
  <si>
    <t>R2</t>
  </si>
  <si>
    <t>Authorise the Chair &amp; Vice Chair of IEEE 802 JTC1 SC to develop a status report on behalf of IEEE 802, based on the status pages in 11-19-1731, for consideration by ISO/IEC JTC1/SC6 at their meeting in Feb 2020
M: Stanley    S: D'Ambrosia</t>
  </si>
  <si>
    <t>Linespeed</t>
  </si>
  <si>
    <t>802 EC item meeting report</t>
  </si>
  <si>
    <t>Transfer 802 EC Chair role to Gilb from Nikolich</t>
  </si>
  <si>
    <t>Executive Session Output Report</t>
  </si>
  <si>
    <t>IEEE Standards Board and SA Ballot Items</t>
  </si>
  <si>
    <t>Update of activities this week</t>
  </si>
  <si>
    <t>40th Anniversary Update - Social &amp; Public Outreach</t>
  </si>
  <si>
    <t>D'Ambrosia / Rosdahl</t>
  </si>
  <si>
    <t xml:space="preserve">To RevCom (conditional) - IEEE 802.3cq Power over Ethernet over 2 pairs (Maintenance #13) </t>
  </si>
  <si>
    <t>Study Group 2nd Rechartering / 6 month extension - IEEE 802.3 Greater than 10 Gb/s Automotive Ethernet Electrical PHYs Study Group</t>
  </si>
  <si>
    <t xml:space="preserve">Study Group 1st Rechartering- IEEE 802.3 Multi Gigabit Automotive Optical PHYs Study Group </t>
  </si>
  <si>
    <t>Study Group Formation - IEEE 802.3 100 Gb/s wavelength Short Reach PHYs Study Group</t>
  </si>
  <si>
    <t>To SA Ballot: P802.15.4z D5.0  
Conditionally approve sending IEEE 802.15.4z D5.0 to SA Ballot
Confirm the CSD for IEEE 802.15.4z in ec-18-0085-00-ACSD-802-15-4z.docx 
M: Alfvin     S: Gilb</t>
  </si>
  <si>
    <t>Executive Session- IEEE Legal Guidance</t>
  </si>
  <si>
    <t>2nd Vice Chair Report
(Ref: https://mentor.ieee.org/802-ec/dcn/19/ec-19-0203-00.pdf, https://mentor.ieee.org/802-ec/dcn/19/ec-19-0204-00.pdf)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</si>
</sst>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0.000"/>
    <numFmt numFmtId="167" formatCode="0.0000"/>
  </numFmts>
  <fonts count="31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b/>
      <sz val="8"/>
      <color theme="1"/>
      <name val="Cambria"/>
      <family val="1"/>
    </font>
    <font>
      <b/>
      <sz val="10"/>
      <color rgb="FF000000"/>
      <name val="Cambria"/>
      <family val="1"/>
    </font>
    <font>
      <b/>
      <sz val="12"/>
      <color rgb="FF000000"/>
      <name val="Cambria"/>
      <family val="1"/>
    </font>
    <font>
      <b/>
      <sz val="12"/>
      <name val="Cambria"/>
      <family val="1"/>
    </font>
    <font>
      <sz val="8"/>
      <color theme="1"/>
      <name val="Cambria"/>
      <family val="1"/>
    </font>
    <font>
      <b/>
      <strike/>
      <sz val="8"/>
      <color rgb="FF000000"/>
      <name val="Cambria"/>
      <family val="1"/>
    </font>
    <font>
      <strike/>
      <sz val="8"/>
      <color rgb="FF000000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61">
    <xf numFmtId="164" fontId="0" fillId="0" borderId="0" xfId="0"/>
    <xf numFmtId="164" fontId="0" fillId="0" borderId="0" xfId="0" applyAlignment="1">
      <alignment vertical="top"/>
    </xf>
    <xf numFmtId="164" fontId="21" fillId="0" borderId="0" xfId="0" applyFont="1" applyAlignment="1">
      <alignment vertical="top"/>
    </xf>
    <xf numFmtId="164" fontId="20" fillId="0" borderId="11" xfId="0" applyFont="1" applyFill="1" applyBorder="1" applyAlignment="1" applyProtection="1">
      <alignment vertical="top" wrapText="1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164" fontId="0" fillId="0" borderId="0" xfId="0" applyAlignment="1">
      <alignment vertical="top" wrapText="1"/>
    </xf>
    <xf numFmtId="164" fontId="0" fillId="20" borderId="0" xfId="0" applyFill="1" applyAlignment="1">
      <alignment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Border="1" applyAlignment="1">
      <alignment vertical="top"/>
    </xf>
    <xf numFmtId="164" fontId="21" fillId="0" borderId="0" xfId="0" applyFont="1" applyFill="1" applyAlignment="1">
      <alignment vertical="top"/>
    </xf>
    <xf numFmtId="2" fontId="20" fillId="0" borderId="11" xfId="0" applyNumberFormat="1" applyFont="1" applyFill="1" applyBorder="1" applyAlignment="1" applyProtection="1">
      <alignment vertical="top"/>
    </xf>
    <xf numFmtId="164" fontId="0" fillId="0" borderId="0" xfId="0" applyFill="1" applyAlignment="1">
      <alignment vertical="top"/>
    </xf>
    <xf numFmtId="164" fontId="19" fillId="0" borderId="0" xfId="0" applyFont="1" applyAlignment="1">
      <alignment vertical="top"/>
    </xf>
    <xf numFmtId="164" fontId="22" fillId="0" borderId="0" xfId="0" applyFont="1" applyAlignment="1">
      <alignment vertical="top"/>
    </xf>
    <xf numFmtId="164" fontId="0" fillId="0" borderId="0" xfId="0" applyBorder="1" applyAlignment="1">
      <alignment vertical="top"/>
    </xf>
    <xf numFmtId="164" fontId="19" fillId="0" borderId="0" xfId="0" applyFont="1" applyBorder="1" applyAlignment="1">
      <alignment vertical="top"/>
    </xf>
    <xf numFmtId="164" fontId="0" fillId="0" borderId="0" xfId="0" applyAlignment="1">
      <alignment horizontal="left" vertical="top"/>
    </xf>
    <xf numFmtId="2" fontId="20" fillId="0" borderId="13" xfId="0" applyNumberFormat="1" applyFont="1" applyFill="1" applyBorder="1" applyAlignment="1" applyProtection="1">
      <alignment horizontal="left" vertical="top"/>
    </xf>
    <xf numFmtId="2" fontId="22" fillId="0" borderId="11" xfId="0" applyNumberFormat="1" applyFont="1" applyFill="1" applyBorder="1" applyAlignment="1" applyProtection="1">
      <alignment horizontal="left" vertical="top" wrapText="1" indent="1"/>
    </xf>
    <xf numFmtId="165" fontId="20" fillId="0" borderId="10" xfId="0" applyNumberFormat="1" applyFont="1" applyBorder="1" applyAlignment="1" applyProtection="1">
      <alignment vertical="top"/>
    </xf>
    <xf numFmtId="2" fontId="20" fillId="0" borderId="14" xfId="0" applyNumberFormat="1" applyFont="1" applyFill="1" applyBorder="1" applyAlignment="1" applyProtection="1">
      <alignment horizontal="left" vertical="top"/>
    </xf>
    <xf numFmtId="165" fontId="20" fillId="0" borderId="12" xfId="0" applyNumberFormat="1" applyFont="1" applyBorder="1" applyAlignment="1" applyProtection="1">
      <alignment vertical="top"/>
    </xf>
    <xf numFmtId="164" fontId="21" fillId="0" borderId="17" xfId="0" applyFont="1" applyFill="1" applyBorder="1" applyAlignment="1">
      <alignment vertical="top"/>
    </xf>
    <xf numFmtId="164" fontId="22" fillId="0" borderId="11" xfId="0" applyFont="1" applyFill="1" applyBorder="1" applyAlignment="1">
      <alignment vertical="top"/>
    </xf>
    <xf numFmtId="164" fontId="22" fillId="0" borderId="11" xfId="0" applyFont="1" applyFill="1" applyBorder="1" applyAlignment="1" applyProtection="1">
      <alignment vertical="top"/>
    </xf>
    <xf numFmtId="166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vertical="top"/>
    </xf>
    <xf numFmtId="164" fontId="23" fillId="0" borderId="11" xfId="0" applyFont="1" applyFill="1" applyBorder="1" applyAlignment="1" applyProtection="1">
      <alignment vertical="top" wrapText="1"/>
    </xf>
    <xf numFmtId="164" fontId="21" fillId="0" borderId="11" xfId="0" applyFont="1" applyBorder="1" applyAlignment="1">
      <alignment vertical="top"/>
    </xf>
    <xf numFmtId="164" fontId="22" fillId="0" borderId="11" xfId="0" applyFont="1" applyFill="1" applyBorder="1" applyAlignment="1" applyProtection="1">
      <alignment vertical="top" wrapText="1"/>
    </xf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horizontal="left" vertical="top"/>
    </xf>
    <xf numFmtId="164" fontId="20" fillId="0" borderId="10" xfId="0" applyFont="1" applyFill="1" applyBorder="1" applyAlignment="1" applyProtection="1">
      <alignment vertical="top" wrapText="1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vertical="top"/>
    </xf>
    <xf numFmtId="164" fontId="20" fillId="0" borderId="10" xfId="0" applyFont="1" applyBorder="1" applyAlignment="1">
      <alignment vertical="top" wrapText="1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2" fillId="14" borderId="10" xfId="0" applyFont="1" applyFill="1" applyBorder="1" applyAlignment="1">
      <alignment vertical="top"/>
    </xf>
    <xf numFmtId="164" fontId="20" fillId="18" borderId="10" xfId="0" applyFont="1" applyFill="1" applyBorder="1" applyAlignment="1">
      <alignment horizontal="left" vertical="top"/>
    </xf>
    <xf numFmtId="164" fontId="20" fillId="18" borderId="10" xfId="0" applyFont="1" applyFill="1" applyBorder="1" applyAlignment="1" applyProtection="1">
      <alignment vertical="top"/>
    </xf>
    <xf numFmtId="164" fontId="20" fillId="18" borderId="10" xfId="0" applyFont="1" applyFill="1" applyBorder="1" applyAlignment="1" applyProtection="1">
      <alignment vertical="top" wrapText="1"/>
    </xf>
    <xf numFmtId="164" fontId="20" fillId="18" borderId="10" xfId="0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vertical="top"/>
    </xf>
    <xf numFmtId="164" fontId="20" fillId="0" borderId="10" xfId="0" applyFont="1" applyFill="1" applyBorder="1" applyAlignment="1">
      <alignment vertical="top" wrapText="1"/>
    </xf>
    <xf numFmtId="164" fontId="20" fillId="0" borderId="10" xfId="0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2" fontId="20" fillId="0" borderId="10" xfId="0" applyNumberFormat="1" applyFont="1" applyFill="1" applyBorder="1" applyAlignment="1" applyProtection="1">
      <alignment vertical="top"/>
    </xf>
    <xf numFmtId="2" fontId="20" fillId="0" borderId="10" xfId="0" applyNumberFormat="1" applyFont="1" applyFill="1" applyBorder="1" applyAlignment="1" applyProtection="1">
      <alignment vertical="top" wrapText="1"/>
    </xf>
    <xf numFmtId="2" fontId="20" fillId="0" borderId="15" xfId="0" applyNumberFormat="1" applyFont="1" applyFill="1" applyBorder="1" applyAlignment="1" applyProtection="1">
      <alignment horizontal="left" vertical="top"/>
    </xf>
    <xf numFmtId="2" fontId="20" fillId="0" borderId="16" xfId="0" applyNumberFormat="1" applyFont="1" applyFill="1" applyBorder="1" applyAlignment="1" applyProtection="1">
      <alignment vertical="top"/>
    </xf>
    <xf numFmtId="2" fontId="20" fillId="0" borderId="16" xfId="0" applyNumberFormat="1" applyFont="1" applyFill="1" applyBorder="1" applyAlignment="1" applyProtection="1">
      <alignment vertical="top" wrapText="1"/>
    </xf>
    <xf numFmtId="2" fontId="20" fillId="0" borderId="12" xfId="0" applyNumberFormat="1" applyFont="1" applyFill="1" applyBorder="1" applyAlignment="1" applyProtection="1">
      <alignment horizontal="left" vertical="top"/>
    </xf>
    <xf numFmtId="2" fontId="20" fillId="0" borderId="12" xfId="0" applyNumberFormat="1" applyFont="1" applyFill="1" applyBorder="1" applyAlignment="1" applyProtection="1">
      <alignment vertical="top"/>
    </xf>
    <xf numFmtId="2" fontId="20" fillId="0" borderId="12" xfId="0" applyNumberFormat="1" applyFont="1" applyFill="1" applyBorder="1" applyAlignment="1" applyProtection="1">
      <alignment vertical="top" wrapText="1"/>
    </xf>
    <xf numFmtId="2" fontId="20" fillId="0" borderId="18" xfId="0" applyNumberFormat="1" applyFont="1" applyFill="1" applyBorder="1" applyAlignment="1" applyProtection="1">
      <alignment horizontal="left" vertical="top"/>
    </xf>
    <xf numFmtId="164" fontId="21" fillId="0" borderId="19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0" borderId="14" xfId="0" applyFont="1" applyBorder="1" applyAlignment="1">
      <alignment vertical="top" wrapText="1"/>
    </xf>
    <xf numFmtId="164" fontId="21" fillId="0" borderId="14" xfId="0" applyFont="1" applyBorder="1" applyAlignment="1">
      <alignment vertical="top"/>
    </xf>
    <xf numFmtId="164" fontId="22" fillId="0" borderId="11" xfId="0" applyFont="1" applyBorder="1" applyAlignment="1">
      <alignment horizontal="left" vertical="top" wrapText="1" indent="1"/>
    </xf>
    <xf numFmtId="166" fontId="20" fillId="0" borderId="13" xfId="0" applyNumberFormat="1" applyFont="1" applyFill="1" applyBorder="1" applyAlignment="1" applyProtection="1">
      <alignment horizontal="left" vertical="top"/>
    </xf>
    <xf numFmtId="164" fontId="22" fillId="0" borderId="13" xfId="0" applyFont="1" applyBorder="1" applyAlignment="1">
      <alignment horizontal="left" vertical="top" wrapText="1" indent="1"/>
    </xf>
    <xf numFmtId="166" fontId="20" fillId="19" borderId="11" xfId="0" applyNumberFormat="1" applyFont="1" applyFill="1" applyBorder="1" applyAlignment="1" applyProtection="1">
      <alignment horizontal="left" vertical="top"/>
    </xf>
    <xf numFmtId="2" fontId="20" fillId="19" borderId="13" xfId="0" applyNumberFormat="1" applyFont="1" applyFill="1" applyBorder="1" applyAlignment="1" applyProtection="1">
      <alignment vertical="top"/>
    </xf>
    <xf numFmtId="2" fontId="20" fillId="0" borderId="13" xfId="0" applyNumberFormat="1" applyFont="1" applyFill="1" applyBorder="1" applyAlignment="1" applyProtection="1">
      <alignment vertical="top"/>
    </xf>
    <xf numFmtId="2" fontId="22" fillId="19" borderId="11" xfId="0" applyNumberFormat="1" applyFont="1" applyFill="1" applyBorder="1" applyAlignment="1" applyProtection="1">
      <alignment horizontal="left" vertical="top" wrapText="1" indent="1"/>
    </xf>
    <xf numFmtId="2" fontId="20" fillId="0" borderId="11" xfId="0" applyNumberFormat="1" applyFont="1" applyFill="1" applyBorder="1" applyAlignment="1" applyProtection="1">
      <alignment vertical="top" wrapText="1"/>
    </xf>
    <xf numFmtId="2" fontId="20" fillId="20" borderId="11" xfId="0" applyNumberFormat="1" applyFont="1" applyFill="1" applyBorder="1" applyAlignment="1" applyProtection="1">
      <alignment horizontal="left" vertical="top"/>
    </xf>
    <xf numFmtId="2" fontId="20" fillId="20" borderId="11" xfId="0" applyNumberFormat="1" applyFont="1" applyFill="1" applyBorder="1" applyAlignment="1" applyProtection="1">
      <alignment vertical="top"/>
    </xf>
    <xf numFmtId="2" fontId="20" fillId="20" borderId="11" xfId="0" applyNumberFormat="1" applyFont="1" applyFill="1" applyBorder="1" applyAlignment="1" applyProtection="1">
      <alignment vertical="top" wrapText="1"/>
    </xf>
    <xf numFmtId="166" fontId="20" fillId="20" borderId="11" xfId="0" applyNumberFormat="1" applyFont="1" applyFill="1" applyBorder="1" applyAlignment="1" applyProtection="1">
      <alignment horizontal="left" vertical="top"/>
    </xf>
    <xf numFmtId="2" fontId="22" fillId="20" borderId="13" xfId="0" applyNumberFormat="1" applyFont="1" applyFill="1" applyBorder="1" applyAlignment="1" applyProtection="1">
      <alignment horizontal="left" vertical="top" wrapText="1" indent="1"/>
    </xf>
    <xf numFmtId="2" fontId="25" fillId="14" borderId="11" xfId="0" applyNumberFormat="1" applyFont="1" applyFill="1" applyBorder="1" applyAlignment="1" applyProtection="1">
      <alignment horizontal="left" vertical="top"/>
    </xf>
    <xf numFmtId="164" fontId="25" fillId="14" borderId="11" xfId="0" applyFont="1" applyFill="1" applyBorder="1" applyAlignment="1">
      <alignment vertical="top"/>
    </xf>
    <xf numFmtId="165" fontId="25" fillId="14" borderId="11" xfId="0" applyNumberFormat="1" applyFont="1" applyFill="1" applyBorder="1" applyAlignment="1" applyProtection="1">
      <alignment vertical="top"/>
    </xf>
    <xf numFmtId="2" fontId="27" fillId="21" borderId="11" xfId="0" applyNumberFormat="1" applyFont="1" applyFill="1" applyBorder="1" applyAlignment="1" applyProtection="1">
      <alignment vertical="top"/>
    </xf>
    <xf numFmtId="164" fontId="26" fillId="14" borderId="11" xfId="0" applyFont="1" applyFill="1" applyBorder="1" applyAlignment="1">
      <alignment vertical="top" wrapText="1"/>
    </xf>
    <xf numFmtId="2" fontId="20" fillId="16" borderId="20" xfId="0" applyNumberFormat="1" applyFont="1" applyFill="1" applyBorder="1" applyAlignment="1" applyProtection="1">
      <alignment horizontal="left" vertical="top"/>
    </xf>
    <xf numFmtId="2" fontId="20" fillId="16" borderId="21" xfId="0" applyNumberFormat="1" applyFont="1" applyFill="1" applyBorder="1" applyAlignment="1" applyProtection="1">
      <alignment vertical="top"/>
    </xf>
    <xf numFmtId="164" fontId="21" fillId="16" borderId="21" xfId="0" applyFont="1" applyFill="1" applyBorder="1" applyAlignment="1">
      <alignment vertical="top"/>
    </xf>
    <xf numFmtId="165" fontId="20" fillId="0" borderId="17" xfId="0" applyNumberFormat="1" applyFont="1" applyBorder="1" applyAlignment="1" applyProtection="1">
      <alignment vertical="top"/>
    </xf>
    <xf numFmtId="165" fontId="20" fillId="19" borderId="17" xfId="0" applyNumberFormat="1" applyFont="1" applyFill="1" applyBorder="1" applyAlignment="1" applyProtection="1">
      <alignment vertical="top"/>
    </xf>
    <xf numFmtId="1" fontId="20" fillId="0" borderId="10" xfId="0" applyNumberFormat="1" applyFont="1" applyBorder="1" applyAlignment="1">
      <alignment vertical="top"/>
    </xf>
    <xf numFmtId="1" fontId="20" fillId="0" borderId="10" xfId="0" applyNumberFormat="1" applyFont="1" applyBorder="1" applyAlignment="1" applyProtection="1">
      <alignment vertical="top"/>
    </xf>
    <xf numFmtId="1" fontId="22" fillId="14" borderId="10" xfId="0" applyNumberFormat="1" applyFont="1" applyFill="1" applyBorder="1" applyAlignment="1">
      <alignment vertical="top"/>
    </xf>
    <xf numFmtId="1" fontId="20" fillId="18" borderId="10" xfId="0" applyNumberFormat="1" applyFont="1" applyFill="1" applyBorder="1" applyAlignment="1">
      <alignment vertical="top"/>
    </xf>
    <xf numFmtId="1" fontId="20" fillId="0" borderId="10" xfId="0" applyNumberFormat="1" applyFont="1" applyFill="1" applyBorder="1" applyAlignment="1">
      <alignment vertical="top"/>
    </xf>
    <xf numFmtId="1" fontId="20" fillId="0" borderId="10" xfId="0" applyNumberFormat="1" applyFont="1" applyFill="1" applyBorder="1" applyAlignment="1" applyProtection="1">
      <alignment vertical="top"/>
    </xf>
    <xf numFmtId="1" fontId="20" fillId="0" borderId="16" xfId="0" applyNumberFormat="1" applyFont="1" applyFill="1" applyBorder="1" applyAlignment="1" applyProtection="1">
      <alignment vertical="top"/>
    </xf>
    <xf numFmtId="1" fontId="20" fillId="0" borderId="12" xfId="0" applyNumberFormat="1" applyFont="1" applyFill="1" applyBorder="1" applyAlignment="1" applyProtection="1">
      <alignment vertical="top"/>
    </xf>
    <xf numFmtId="1" fontId="20" fillId="16" borderId="21" xfId="0" applyNumberFormat="1" applyFont="1" applyFill="1" applyBorder="1" applyAlignment="1" applyProtection="1">
      <alignment vertical="top"/>
    </xf>
    <xf numFmtId="1" fontId="20" fillId="0" borderId="11" xfId="0" applyNumberFormat="1" applyFont="1" applyFill="1" applyBorder="1" applyAlignment="1" applyProtection="1">
      <alignment vertical="top"/>
    </xf>
    <xf numFmtId="1" fontId="20" fillId="0" borderId="11" xfId="0" applyNumberFormat="1" applyFont="1" applyBorder="1" applyAlignment="1" applyProtection="1">
      <alignment vertical="top"/>
    </xf>
    <xf numFmtId="1" fontId="22" fillId="0" borderId="11" xfId="0" applyNumberFormat="1" applyFont="1" applyBorder="1" applyAlignment="1" applyProtection="1">
      <alignment vertical="top"/>
    </xf>
    <xf numFmtId="1" fontId="20" fillId="0" borderId="19" xfId="0" applyNumberFormat="1" applyFont="1" applyBorder="1" applyAlignment="1" applyProtection="1">
      <alignment vertical="top"/>
    </xf>
    <xf numFmtId="1" fontId="20" fillId="20" borderId="11" xfId="0" applyNumberFormat="1" applyFont="1" applyFill="1" applyBorder="1" applyAlignment="1" applyProtection="1">
      <alignment vertical="top"/>
    </xf>
    <xf numFmtId="1" fontId="21" fillId="0" borderId="17" xfId="0" applyNumberFormat="1" applyFont="1" applyBorder="1" applyAlignment="1">
      <alignment vertical="top"/>
    </xf>
    <xf numFmtId="1" fontId="20" fillId="0" borderId="14" xfId="0" applyNumberFormat="1" applyFont="1" applyFill="1" applyBorder="1" applyAlignment="1" applyProtection="1">
      <alignment vertical="top"/>
    </xf>
    <xf numFmtId="1" fontId="20" fillId="20" borderId="11" xfId="0" applyNumberFormat="1" applyFont="1" applyFill="1" applyBorder="1" applyAlignment="1">
      <alignment vertical="top"/>
    </xf>
    <xf numFmtId="1" fontId="20" fillId="0" borderId="11" xfId="0" applyNumberFormat="1" applyFont="1" applyBorder="1" applyAlignment="1">
      <alignment vertical="top"/>
    </xf>
    <xf numFmtId="1" fontId="20" fillId="19" borderId="13" xfId="0" applyNumberFormat="1" applyFont="1" applyFill="1" applyBorder="1" applyAlignment="1">
      <alignment vertical="top"/>
    </xf>
    <xf numFmtId="1" fontId="20" fillId="0" borderId="13" xfId="0" applyNumberFormat="1" applyFont="1" applyFill="1" applyBorder="1" applyAlignment="1" applyProtection="1">
      <alignment vertical="top"/>
    </xf>
    <xf numFmtId="1" fontId="25" fillId="21" borderId="11" xfId="0" applyNumberFormat="1" applyFont="1" applyFill="1" applyBorder="1" applyAlignment="1" applyProtection="1">
      <alignment vertical="top"/>
    </xf>
    <xf numFmtId="1" fontId="0" fillId="0" borderId="0" xfId="0" applyNumberFormat="1" applyAlignment="1">
      <alignment vertical="top"/>
    </xf>
    <xf numFmtId="2" fontId="22" fillId="0" borderId="11" xfId="0" applyNumberFormat="1" applyFont="1" applyFill="1" applyBorder="1" applyAlignment="1" applyProtection="1">
      <alignment vertical="top"/>
    </xf>
    <xf numFmtId="164" fontId="22" fillId="0" borderId="11" xfId="0" applyFont="1" applyBorder="1" applyAlignment="1">
      <alignment vertical="top"/>
    </xf>
    <xf numFmtId="164" fontId="22" fillId="0" borderId="13" xfId="0" applyFont="1" applyBorder="1" applyAlignment="1">
      <alignment vertical="top"/>
    </xf>
    <xf numFmtId="2" fontId="22" fillId="20" borderId="13" xfId="0" applyNumberFormat="1" applyFont="1" applyFill="1" applyBorder="1" applyAlignment="1" applyProtection="1">
      <alignment vertical="top"/>
    </xf>
    <xf numFmtId="2" fontId="22" fillId="19" borderId="11" xfId="0" applyNumberFormat="1" applyFont="1" applyFill="1" applyBorder="1" applyAlignment="1" applyProtection="1">
      <alignment vertical="top"/>
    </xf>
    <xf numFmtId="2" fontId="22" fillId="20" borderId="11" xfId="0" applyNumberFormat="1" applyFont="1" applyFill="1" applyBorder="1" applyAlignment="1" applyProtection="1">
      <alignment vertical="top"/>
    </xf>
    <xf numFmtId="164" fontId="22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vertical="top"/>
    </xf>
    <xf numFmtId="164" fontId="20" fillId="19" borderId="11" xfId="0" applyFont="1" applyFill="1" applyBorder="1" applyAlignment="1">
      <alignment vertical="top"/>
    </xf>
    <xf numFmtId="164" fontId="22" fillId="19" borderId="11" xfId="0" applyFont="1" applyFill="1" applyBorder="1" applyAlignment="1" applyProtection="1">
      <alignment horizontal="left" vertical="top" wrapText="1" indent="1"/>
    </xf>
    <xf numFmtId="164" fontId="22" fillId="19" borderId="11" xfId="0" applyFont="1" applyFill="1" applyBorder="1" applyAlignment="1" applyProtection="1">
      <alignment vertical="top"/>
    </xf>
    <xf numFmtId="1" fontId="20" fillId="19" borderId="11" xfId="0" applyNumberFormat="1" applyFont="1" applyFill="1" applyBorder="1" applyAlignment="1" applyProtection="1">
      <alignment vertical="top"/>
    </xf>
    <xf numFmtId="165" fontId="20" fillId="19" borderId="11" xfId="0" applyNumberFormat="1" applyFont="1" applyFill="1" applyBorder="1" applyAlignment="1" applyProtection="1">
      <alignment vertical="top"/>
    </xf>
    <xf numFmtId="164" fontId="20" fillId="19" borderId="14" xfId="0" applyFont="1" applyFill="1" applyBorder="1" applyAlignment="1">
      <alignment vertical="top"/>
    </xf>
    <xf numFmtId="164" fontId="0" fillId="0" borderId="11" xfId="0" applyFill="1" applyBorder="1" applyAlignment="1">
      <alignment vertical="top"/>
    </xf>
    <xf numFmtId="167" fontId="20" fillId="19" borderId="11" xfId="0" applyNumberFormat="1" applyFont="1" applyFill="1" applyBorder="1" applyAlignment="1" applyProtection="1">
      <alignment horizontal="left" vertical="top"/>
    </xf>
    <xf numFmtId="164" fontId="22" fillId="19" borderId="13" xfId="0" applyFont="1" applyFill="1" applyBorder="1" applyAlignment="1" applyProtection="1">
      <alignment horizontal="left" vertical="top" wrapText="1" indent="1"/>
    </xf>
    <xf numFmtId="164" fontId="21" fillId="0" borderId="11" xfId="0" applyFont="1" applyFill="1" applyBorder="1" applyAlignment="1">
      <alignment vertical="top"/>
    </xf>
    <xf numFmtId="164" fontId="20" fillId="20" borderId="11" xfId="0" applyFont="1" applyFill="1" applyBorder="1" applyAlignment="1">
      <alignment vertical="top"/>
    </xf>
    <xf numFmtId="164" fontId="22" fillId="20" borderId="11" xfId="0" applyFont="1" applyFill="1" applyBorder="1" applyAlignment="1" applyProtection="1">
      <alignment horizontal="left" vertical="top" wrapText="1" indent="1"/>
    </xf>
    <xf numFmtId="164" fontId="22" fillId="20" borderId="11" xfId="0" applyFont="1" applyFill="1" applyBorder="1" applyAlignment="1" applyProtection="1">
      <alignment vertical="top"/>
    </xf>
    <xf numFmtId="2" fontId="22" fillId="0" borderId="11" xfId="0" applyNumberFormat="1" applyFont="1" applyFill="1" applyBorder="1" applyAlignment="1" applyProtection="1">
      <alignment vertical="top" wrapText="1"/>
    </xf>
    <xf numFmtId="2" fontId="20" fillId="21" borderId="11" xfId="0" applyNumberFormat="1" applyFont="1" applyFill="1" applyBorder="1" applyAlignment="1" applyProtection="1">
      <alignment horizontal="left" vertical="top"/>
    </xf>
    <xf numFmtId="2" fontId="20" fillId="21" borderId="11" xfId="0" applyNumberFormat="1" applyFont="1" applyFill="1" applyBorder="1" applyAlignment="1" applyProtection="1">
      <alignment vertical="top"/>
    </xf>
    <xf numFmtId="2" fontId="20" fillId="21" borderId="11" xfId="0" applyNumberFormat="1" applyFont="1" applyFill="1" applyBorder="1" applyAlignment="1" applyProtection="1">
      <alignment vertical="top" wrapText="1"/>
    </xf>
    <xf numFmtId="2" fontId="22" fillId="21" borderId="11" xfId="0" applyNumberFormat="1" applyFont="1" applyFill="1" applyBorder="1" applyAlignment="1" applyProtection="1">
      <alignment vertical="top"/>
    </xf>
    <xf numFmtId="1" fontId="20" fillId="21" borderId="11" xfId="0" applyNumberFormat="1" applyFont="1" applyFill="1" applyBorder="1" applyAlignment="1" applyProtection="1">
      <alignment vertical="top"/>
    </xf>
    <xf numFmtId="2" fontId="23" fillId="21" borderId="11" xfId="0" applyNumberFormat="1" applyFont="1" applyFill="1" applyBorder="1" applyAlignment="1" applyProtection="1">
      <alignment vertical="top"/>
    </xf>
    <xf numFmtId="166" fontId="29" fillId="0" borderId="11" xfId="0" applyNumberFormat="1" applyFont="1" applyFill="1" applyBorder="1" applyAlignment="1" applyProtection="1">
      <alignment horizontal="left" vertical="top"/>
    </xf>
    <xf numFmtId="164" fontId="29" fillId="0" borderId="11" xfId="0" applyFont="1" applyBorder="1" applyAlignment="1">
      <alignment vertical="top"/>
    </xf>
    <xf numFmtId="2" fontId="30" fillId="0" borderId="14" xfId="0" applyNumberFormat="1" applyFont="1" applyFill="1" applyBorder="1" applyAlignment="1" applyProtection="1">
      <alignment horizontal="left" vertical="top" wrapText="1" indent="1"/>
    </xf>
    <xf numFmtId="2" fontId="30" fillId="0" borderId="14" xfId="0" applyNumberFormat="1" applyFont="1" applyFill="1" applyBorder="1" applyAlignment="1" applyProtection="1">
      <alignment vertical="top"/>
    </xf>
    <xf numFmtId="1" fontId="29" fillId="0" borderId="11" xfId="0" applyNumberFormat="1" applyFont="1" applyBorder="1" applyAlignment="1" applyProtection="1">
      <alignment vertical="top"/>
    </xf>
    <xf numFmtId="165" fontId="29" fillId="0" borderId="17" xfId="0" applyNumberFormat="1" applyFont="1" applyBorder="1" applyAlignment="1" applyProtection="1">
      <alignment vertical="top"/>
    </xf>
    <xf numFmtId="164" fontId="22" fillId="0" borderId="13" xfId="0" applyFont="1" applyFill="1" applyBorder="1" applyAlignment="1" applyProtection="1">
      <alignment vertical="top" wrapText="1"/>
    </xf>
    <xf numFmtId="1" fontId="20" fillId="0" borderId="13" xfId="0" applyNumberFormat="1" applyFont="1" applyBorder="1" applyAlignment="1" applyProtection="1">
      <alignment vertical="top"/>
    </xf>
    <xf numFmtId="164" fontId="21" fillId="20" borderId="0" xfId="0" applyFont="1" applyFill="1" applyAlignment="1">
      <alignment vertical="top"/>
    </xf>
    <xf numFmtId="2" fontId="29" fillId="0" borderId="11" xfId="0" applyNumberFormat="1" applyFont="1" applyFill="1" applyBorder="1" applyAlignment="1" applyProtection="1">
      <alignment horizontal="left" vertical="top"/>
    </xf>
    <xf numFmtId="164" fontId="30" fillId="0" borderId="11" xfId="0" applyFont="1" applyFill="1" applyBorder="1" applyAlignment="1" applyProtection="1">
      <alignment vertical="top" wrapText="1"/>
    </xf>
    <xf numFmtId="164" fontId="30" fillId="0" borderId="11" xfId="0" applyFont="1" applyFill="1" applyBorder="1" applyAlignment="1" applyProtection="1">
      <alignment vertical="top"/>
    </xf>
    <xf numFmtId="164" fontId="29" fillId="0" borderId="11" xfId="0" applyFont="1" applyFill="1" applyBorder="1" applyAlignment="1">
      <alignment vertical="top"/>
    </xf>
    <xf numFmtId="1" fontId="29" fillId="0" borderId="11" xfId="0" applyNumberFormat="1" applyFont="1" applyFill="1" applyBorder="1" applyAlignment="1" applyProtection="1">
      <alignment vertical="top"/>
    </xf>
    <xf numFmtId="2" fontId="29" fillId="0" borderId="13" xfId="0" applyNumberFormat="1" applyFont="1" applyFill="1" applyBorder="1" applyAlignment="1" applyProtection="1">
      <alignment horizontal="left" vertical="top"/>
    </xf>
    <xf numFmtId="1" fontId="29" fillId="0" borderId="17" xfId="0" applyNumberFormat="1" applyFont="1" applyBorder="1" applyAlignment="1" applyProtection="1">
      <alignment vertical="top"/>
    </xf>
    <xf numFmtId="166" fontId="24" fillId="20" borderId="11" xfId="0" applyNumberFormat="1" applyFont="1" applyFill="1" applyBorder="1" applyAlignment="1" applyProtection="1">
      <alignment horizontal="left" vertical="top"/>
    </xf>
    <xf numFmtId="2" fontId="24" fillId="20" borderId="11" xfId="0" applyNumberFormat="1" applyFont="1" applyFill="1" applyBorder="1" applyAlignment="1" applyProtection="1">
      <alignment vertical="top"/>
    </xf>
    <xf numFmtId="164" fontId="24" fillId="20" borderId="11" xfId="0" applyFont="1" applyFill="1" applyBorder="1" applyAlignment="1" applyProtection="1">
      <alignment vertical="top" wrapText="1"/>
    </xf>
    <xf numFmtId="164" fontId="28" fillId="20" borderId="11" xfId="0" applyFont="1" applyFill="1" applyBorder="1" applyAlignment="1" applyProtection="1">
      <alignment vertical="top"/>
    </xf>
    <xf numFmtId="1" fontId="24" fillId="20" borderId="11" xfId="0" applyNumberFormat="1" applyFont="1" applyFill="1" applyBorder="1" applyAlignment="1" applyProtection="1">
      <alignment vertical="top"/>
    </xf>
    <xf numFmtId="165" fontId="20" fillId="20" borderId="17" xfId="0" applyNumberFormat="1" applyFont="1" applyFill="1" applyBorder="1" applyAlignment="1" applyProtection="1">
      <alignment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109"/>
  <sheetViews>
    <sheetView tabSelected="1" zoomScale="150" zoomScaleNormal="150" workbookViewId="0">
      <selection activeCell="C95" sqref="C95"/>
    </sheetView>
  </sheetViews>
  <sheetFormatPr defaultColWidth="8.86328125" defaultRowHeight="19.5" customHeight="1" x14ac:dyDescent="0.55000000000000004"/>
  <cols>
    <col min="1" max="1" width="4.54296875" style="18" customWidth="1"/>
    <col min="2" max="2" width="3.7265625" style="1" customWidth="1"/>
    <col min="3" max="3" width="41.40625" style="7" customWidth="1"/>
    <col min="4" max="4" width="9.1328125" style="1" customWidth="1"/>
    <col min="5" max="5" width="3.40625" style="110" customWidth="1"/>
    <col min="6" max="6" width="7.31640625" style="1" customWidth="1"/>
    <col min="7" max="7" width="3.86328125" style="1" customWidth="1"/>
    <col min="8" max="8" width="2.6328125" style="1" customWidth="1"/>
    <col min="9" max="9" width="6" style="1" customWidth="1"/>
    <col min="10" max="10" width="4.04296875" style="1" customWidth="1"/>
    <col min="11" max="256" width="9.86328125" style="1" customWidth="1"/>
    <col min="257" max="16384" width="8.86328125" style="1"/>
  </cols>
  <sheetData>
    <row r="1" spans="1:254" ht="23.5" customHeight="1" x14ac:dyDescent="0.55000000000000004">
      <c r="A1" s="32" t="s">
        <v>98</v>
      </c>
      <c r="B1" s="33"/>
      <c r="C1" s="34" t="s">
        <v>53</v>
      </c>
      <c r="D1" s="33"/>
      <c r="E1" s="89"/>
      <c r="F1" s="33"/>
    </row>
    <row r="2" spans="1:254" ht="24" customHeight="1" x14ac:dyDescent="0.55000000000000004">
      <c r="A2" s="35"/>
      <c r="B2" s="33"/>
      <c r="C2" s="34" t="s">
        <v>54</v>
      </c>
      <c r="D2" s="33"/>
      <c r="E2" s="89"/>
      <c r="F2" s="33"/>
    </row>
    <row r="3" spans="1:254" ht="19.5" customHeight="1" x14ac:dyDescent="0.55000000000000004">
      <c r="A3" s="35"/>
      <c r="B3" s="33"/>
      <c r="C3" s="36"/>
      <c r="D3" s="33"/>
      <c r="E3" s="89"/>
      <c r="F3" s="33"/>
    </row>
    <row r="4" spans="1:254" ht="22.5" customHeight="1" x14ac:dyDescent="0.55000000000000004">
      <c r="A4" s="37" t="s">
        <v>0</v>
      </c>
      <c r="B4" s="38" t="s">
        <v>1</v>
      </c>
      <c r="C4" s="39" t="s">
        <v>2</v>
      </c>
      <c r="D4" s="33"/>
      <c r="E4" s="90" t="s">
        <v>1</v>
      </c>
      <c r="F4" s="21" t="s">
        <v>1</v>
      </c>
    </row>
    <row r="5" spans="1:254" ht="19.5" customHeight="1" x14ac:dyDescent="0.55000000000000004">
      <c r="A5" s="40"/>
      <c r="B5" s="41"/>
      <c r="C5" s="42" t="s">
        <v>3</v>
      </c>
      <c r="D5" s="43"/>
      <c r="E5" s="91"/>
      <c r="F5" s="43"/>
    </row>
    <row r="6" spans="1:254" ht="19.5" customHeight="1" x14ac:dyDescent="0.55000000000000004">
      <c r="A6" s="44"/>
      <c r="B6" s="45"/>
      <c r="C6" s="46" t="s">
        <v>4</v>
      </c>
      <c r="D6" s="47"/>
      <c r="E6" s="92"/>
      <c r="F6" s="48"/>
    </row>
    <row r="7" spans="1:254" s="4" customFormat="1" ht="19.5" customHeight="1" x14ac:dyDescent="0.55000000000000004">
      <c r="A7" s="32"/>
      <c r="B7" s="38"/>
      <c r="C7" s="49"/>
      <c r="D7" s="50"/>
      <c r="E7" s="93"/>
      <c r="F7" s="51"/>
      <c r="H7" s="5"/>
      <c r="L7" s="6"/>
      <c r="N7" s="5"/>
      <c r="R7" s="6"/>
      <c r="T7" s="5"/>
      <c r="X7" s="6"/>
      <c r="Z7" s="5"/>
      <c r="AD7" s="6"/>
      <c r="AF7" s="5"/>
      <c r="AJ7" s="6"/>
      <c r="AL7" s="5"/>
      <c r="AP7" s="6"/>
      <c r="AR7" s="5"/>
      <c r="AV7" s="6"/>
      <c r="AX7" s="5"/>
      <c r="BB7" s="6"/>
      <c r="BD7" s="5"/>
      <c r="BH7" s="6"/>
      <c r="BJ7" s="5"/>
      <c r="BN7" s="6"/>
      <c r="BP7" s="5"/>
      <c r="BT7" s="6"/>
      <c r="BV7" s="5"/>
      <c r="BZ7" s="6"/>
      <c r="CB7" s="5"/>
      <c r="CF7" s="6"/>
      <c r="CH7" s="5"/>
      <c r="CL7" s="6"/>
      <c r="CN7" s="5"/>
      <c r="CR7" s="6"/>
      <c r="CT7" s="5"/>
      <c r="CX7" s="6"/>
      <c r="CZ7" s="5"/>
      <c r="DD7" s="6"/>
      <c r="DF7" s="5"/>
      <c r="DJ7" s="6"/>
      <c r="DL7" s="5"/>
      <c r="DP7" s="6"/>
      <c r="DR7" s="5"/>
      <c r="DV7" s="6"/>
      <c r="DX7" s="5"/>
      <c r="EB7" s="6"/>
      <c r="ED7" s="5"/>
      <c r="EH7" s="6"/>
      <c r="EJ7" s="5"/>
      <c r="EN7" s="6"/>
      <c r="EP7" s="5"/>
      <c r="ET7" s="6"/>
      <c r="EV7" s="5"/>
      <c r="EZ7" s="6"/>
      <c r="FB7" s="5"/>
      <c r="FF7" s="6"/>
      <c r="FH7" s="5"/>
      <c r="FL7" s="6"/>
      <c r="FN7" s="5"/>
      <c r="FR7" s="6"/>
      <c r="FT7" s="5"/>
      <c r="FX7" s="6"/>
      <c r="FZ7" s="5"/>
      <c r="GD7" s="6"/>
      <c r="GF7" s="5"/>
      <c r="GJ7" s="6"/>
      <c r="GL7" s="5"/>
      <c r="GP7" s="6"/>
      <c r="GR7" s="5"/>
      <c r="GV7" s="6"/>
      <c r="GX7" s="5"/>
      <c r="HB7" s="6"/>
      <c r="HD7" s="5"/>
      <c r="HH7" s="6"/>
      <c r="HJ7" s="5"/>
      <c r="HN7" s="6"/>
      <c r="HP7" s="5"/>
      <c r="HT7" s="6"/>
      <c r="HV7" s="5"/>
      <c r="HZ7" s="6"/>
      <c r="IB7" s="5"/>
      <c r="IF7" s="6"/>
      <c r="IH7" s="5"/>
      <c r="IL7" s="6"/>
      <c r="IN7" s="5"/>
      <c r="IR7" s="6"/>
      <c r="IT7" s="5"/>
    </row>
    <row r="8" spans="1:254" ht="15" customHeight="1" x14ac:dyDescent="0.55000000000000004">
      <c r="A8" s="52">
        <f>1</f>
        <v>1</v>
      </c>
      <c r="B8" s="53"/>
      <c r="C8" s="54" t="s">
        <v>5</v>
      </c>
      <c r="D8" s="53" t="s">
        <v>6</v>
      </c>
      <c r="E8" s="94">
        <v>15</v>
      </c>
      <c r="F8" s="21">
        <f>TIME(13,0,0)</f>
        <v>0.54166666666666663</v>
      </c>
    </row>
    <row r="9" spans="1:254" ht="15" customHeight="1" x14ac:dyDescent="0.55000000000000004">
      <c r="A9" s="52">
        <f>2</f>
        <v>2</v>
      </c>
      <c r="B9" s="53" t="s">
        <v>7</v>
      </c>
      <c r="C9" s="54" t="s">
        <v>8</v>
      </c>
      <c r="D9" s="53" t="s">
        <v>6</v>
      </c>
      <c r="E9" s="94">
        <v>10</v>
      </c>
      <c r="F9" s="21">
        <f>F8+TIME(0,E8,0)</f>
        <v>0.55208333333333326</v>
      </c>
    </row>
    <row r="10" spans="1:254" ht="15" customHeight="1" x14ac:dyDescent="0.55000000000000004">
      <c r="A10" s="55"/>
      <c r="B10" s="56"/>
      <c r="C10" s="57"/>
      <c r="D10" s="56"/>
      <c r="E10" s="95"/>
      <c r="F10" s="21">
        <f t="shared" ref="F10:F104" si="0">F9+TIME(0,E9,0)</f>
        <v>0.55902777777777768</v>
      </c>
    </row>
    <row r="11" spans="1:254" ht="15" customHeight="1" x14ac:dyDescent="0.55000000000000004">
      <c r="A11" s="58">
        <f>3</f>
        <v>3</v>
      </c>
      <c r="B11" s="59" t="s">
        <v>9</v>
      </c>
      <c r="C11" s="60" t="s">
        <v>21</v>
      </c>
      <c r="D11" s="59" t="s">
        <v>6</v>
      </c>
      <c r="E11" s="96">
        <v>5</v>
      </c>
      <c r="F11" s="21">
        <f t="shared" si="0"/>
        <v>0.55902777777777768</v>
      </c>
    </row>
    <row r="12" spans="1:254" ht="15" customHeight="1" x14ac:dyDescent="0.55000000000000004">
      <c r="A12" s="84"/>
      <c r="B12" s="85"/>
      <c r="C12" s="86"/>
      <c r="D12" s="85"/>
      <c r="E12" s="97"/>
      <c r="F12" s="23">
        <f>F11+TIME(0,E11,0)</f>
        <v>0.56249999999999989</v>
      </c>
    </row>
    <row r="13" spans="1:254" ht="15" customHeight="1" x14ac:dyDescent="0.55000000000000004">
      <c r="A13" s="9">
        <f>4</f>
        <v>4</v>
      </c>
      <c r="B13" s="12"/>
      <c r="C13" s="3" t="s">
        <v>10</v>
      </c>
      <c r="D13" s="12"/>
      <c r="E13" s="98"/>
      <c r="F13" s="87">
        <f t="shared" si="0"/>
        <v>0.56249999999999989</v>
      </c>
    </row>
    <row r="14" spans="1:254" ht="15" customHeight="1" x14ac:dyDescent="0.55000000000000004">
      <c r="A14" s="9">
        <f t="shared" ref="A14:A19" si="1">A13+0.01</f>
        <v>4.01</v>
      </c>
      <c r="B14" s="12" t="s">
        <v>39</v>
      </c>
      <c r="C14" s="132" t="s">
        <v>95</v>
      </c>
      <c r="D14" s="12" t="s">
        <v>12</v>
      </c>
      <c r="E14" s="98">
        <v>5</v>
      </c>
      <c r="F14" s="87">
        <f t="shared" si="0"/>
        <v>0.56249999999999989</v>
      </c>
    </row>
    <row r="15" spans="1:254" ht="15" customHeight="1" x14ac:dyDescent="0.55000000000000004">
      <c r="A15" s="9">
        <f t="shared" si="1"/>
        <v>4.0199999999999996</v>
      </c>
      <c r="B15" s="12" t="s">
        <v>7</v>
      </c>
      <c r="C15" s="132" t="s">
        <v>96</v>
      </c>
      <c r="D15" s="12" t="s">
        <v>12</v>
      </c>
      <c r="E15" s="98">
        <v>10</v>
      </c>
      <c r="F15" s="87">
        <f t="shared" si="0"/>
        <v>0.5659722222222221</v>
      </c>
    </row>
    <row r="16" spans="1:254" ht="20.350000000000001" customHeight="1" x14ac:dyDescent="0.55000000000000004">
      <c r="A16" s="9">
        <f t="shared" si="1"/>
        <v>4.0299999999999994</v>
      </c>
      <c r="B16" s="12" t="s">
        <v>9</v>
      </c>
      <c r="C16" s="132" t="s">
        <v>106</v>
      </c>
      <c r="D16" s="73" t="s">
        <v>107</v>
      </c>
      <c r="E16" s="98">
        <v>5</v>
      </c>
      <c r="F16" s="87">
        <f t="shared" si="0"/>
        <v>0.57291666666666652</v>
      </c>
    </row>
    <row r="17" spans="1:6" ht="15" customHeight="1" x14ac:dyDescent="0.55000000000000004">
      <c r="A17" s="9"/>
      <c r="B17" s="12"/>
      <c r="C17" s="132"/>
      <c r="D17" s="12"/>
      <c r="E17" s="98"/>
      <c r="F17" s="87">
        <f t="shared" si="0"/>
        <v>0.57638888888888873</v>
      </c>
    </row>
    <row r="18" spans="1:6" ht="15" customHeight="1" x14ac:dyDescent="0.55000000000000004">
      <c r="A18" s="9">
        <v>5</v>
      </c>
      <c r="B18" s="10"/>
      <c r="C18" s="29" t="s">
        <v>104</v>
      </c>
      <c r="D18" s="28"/>
      <c r="E18" s="99"/>
      <c r="F18" s="87">
        <f t="shared" si="0"/>
        <v>0.57638888888888873</v>
      </c>
    </row>
    <row r="19" spans="1:6" ht="15" customHeight="1" x14ac:dyDescent="0.55000000000000004">
      <c r="A19" s="9">
        <f t="shared" si="1"/>
        <v>5.01</v>
      </c>
      <c r="C19" s="31" t="s">
        <v>29</v>
      </c>
      <c r="D19" s="26"/>
      <c r="E19" s="99"/>
      <c r="F19" s="87">
        <f t="shared" si="0"/>
        <v>0.57638888888888873</v>
      </c>
    </row>
    <row r="20" spans="1:6" ht="33.35" customHeight="1" x14ac:dyDescent="0.55000000000000004">
      <c r="A20" s="69">
        <f>A19+0.001</f>
        <v>5.0110000000000001</v>
      </c>
      <c r="B20" s="119" t="s">
        <v>57</v>
      </c>
      <c r="C20" s="120" t="s">
        <v>69</v>
      </c>
      <c r="D20" s="121" t="s">
        <v>68</v>
      </c>
      <c r="E20" s="122">
        <v>0</v>
      </c>
      <c r="F20" s="123">
        <f t="shared" si="0"/>
        <v>0.57638888888888873</v>
      </c>
    </row>
    <row r="21" spans="1:6" ht="43.45" customHeight="1" x14ac:dyDescent="0.55000000000000004">
      <c r="A21" s="69">
        <f>A20+0.001</f>
        <v>5.0120000000000005</v>
      </c>
      <c r="B21" s="119" t="s">
        <v>57</v>
      </c>
      <c r="C21" s="120" t="s">
        <v>112</v>
      </c>
      <c r="D21" s="121" t="s">
        <v>68</v>
      </c>
      <c r="E21" s="122">
        <v>0</v>
      </c>
      <c r="F21" s="123">
        <f t="shared" ref="F21" si="2">F20+TIME(0,E20,0)</f>
        <v>0.57638888888888873</v>
      </c>
    </row>
    <row r="22" spans="1:6" ht="19" customHeight="1" x14ac:dyDescent="0.55000000000000004">
      <c r="A22" s="148">
        <f>A19+0.01</f>
        <v>5.0199999999999996</v>
      </c>
      <c r="B22" s="140" t="s">
        <v>39</v>
      </c>
      <c r="C22" s="149" t="s">
        <v>24</v>
      </c>
      <c r="D22" s="150" t="s">
        <v>31</v>
      </c>
      <c r="E22" s="143"/>
      <c r="F22" s="144">
        <f>F19+TIME(0,E19,0)</f>
        <v>0.57638888888888873</v>
      </c>
    </row>
    <row r="23" spans="1:6" ht="17.7" customHeight="1" x14ac:dyDescent="0.55000000000000004">
      <c r="A23" s="19">
        <f>A22+0.01</f>
        <v>5.0299999999999994</v>
      </c>
      <c r="C23" s="31" t="s">
        <v>92</v>
      </c>
      <c r="E23" s="99"/>
      <c r="F23" s="87">
        <f t="shared" ref="F23:F25" si="3">F20+TIME(0,E20,0)</f>
        <v>0.57638888888888873</v>
      </c>
    </row>
    <row r="24" spans="1:6" ht="22.7" customHeight="1" x14ac:dyDescent="0.55000000000000004">
      <c r="A24" s="67">
        <f>A23+0.001</f>
        <v>5.0309999999999997</v>
      </c>
      <c r="B24" s="10" t="s">
        <v>39</v>
      </c>
      <c r="C24" s="117" t="s">
        <v>93</v>
      </c>
      <c r="D24" s="26" t="s">
        <v>43</v>
      </c>
      <c r="E24" s="99">
        <v>5</v>
      </c>
      <c r="F24" s="87">
        <f t="shared" si="3"/>
        <v>0.57638888888888873</v>
      </c>
    </row>
    <row r="25" spans="1:6" ht="19.5" customHeight="1" x14ac:dyDescent="0.55000000000000004">
      <c r="A25" s="19">
        <f>A23+0.01</f>
        <v>5.0399999999999991</v>
      </c>
      <c r="B25" s="10"/>
      <c r="C25" s="31" t="s">
        <v>25</v>
      </c>
      <c r="D25" s="26"/>
      <c r="E25" s="100"/>
      <c r="F25" s="87">
        <f t="shared" si="3"/>
        <v>0.57638888888888873</v>
      </c>
    </row>
    <row r="26" spans="1:6" ht="77" customHeight="1" x14ac:dyDescent="0.55000000000000004">
      <c r="A26" s="126">
        <f>A25+0.0001</f>
        <v>5.0400999999999989</v>
      </c>
      <c r="B26" s="119" t="s">
        <v>57</v>
      </c>
      <c r="C26" s="120" t="s">
        <v>72</v>
      </c>
      <c r="D26" s="121" t="s">
        <v>40</v>
      </c>
      <c r="E26" s="122">
        <v>0</v>
      </c>
      <c r="F26" s="123">
        <f t="shared" ref="F26:F86" si="4">F25+TIME(0,E25,0)</f>
        <v>0.57638888888888873</v>
      </c>
    </row>
    <row r="27" spans="1:6" ht="73.7" customHeight="1" x14ac:dyDescent="0.55000000000000004">
      <c r="A27" s="126">
        <f t="shared" ref="A27:A36" si="5">A26+0.0001</f>
        <v>5.0401999999999987</v>
      </c>
      <c r="B27" s="119" t="s">
        <v>57</v>
      </c>
      <c r="C27" s="120" t="s">
        <v>73</v>
      </c>
      <c r="D27" s="121" t="s">
        <v>40</v>
      </c>
      <c r="E27" s="122">
        <v>0</v>
      </c>
      <c r="F27" s="123">
        <f t="shared" si="4"/>
        <v>0.57638888888888873</v>
      </c>
    </row>
    <row r="28" spans="1:6" ht="83.7" customHeight="1" x14ac:dyDescent="0.55000000000000004">
      <c r="A28" s="126">
        <f t="shared" si="5"/>
        <v>5.0402999999999984</v>
      </c>
      <c r="B28" s="119" t="s">
        <v>57</v>
      </c>
      <c r="C28" s="120" t="s">
        <v>74</v>
      </c>
      <c r="D28" s="121" t="s">
        <v>40</v>
      </c>
      <c r="E28" s="122">
        <v>0</v>
      </c>
      <c r="F28" s="123">
        <f t="shared" si="4"/>
        <v>0.57638888888888873</v>
      </c>
    </row>
    <row r="29" spans="1:6" ht="52.35" customHeight="1" x14ac:dyDescent="0.55000000000000004">
      <c r="A29" s="126">
        <f t="shared" si="5"/>
        <v>5.0403999999999982</v>
      </c>
      <c r="B29" s="119" t="s">
        <v>57</v>
      </c>
      <c r="C29" s="120" t="s">
        <v>75</v>
      </c>
      <c r="D29" s="121" t="s">
        <v>40</v>
      </c>
      <c r="E29" s="122">
        <v>0</v>
      </c>
      <c r="F29" s="123">
        <f t="shared" si="4"/>
        <v>0.57638888888888873</v>
      </c>
    </row>
    <row r="30" spans="1:6" ht="55.35" customHeight="1" x14ac:dyDescent="0.55000000000000004">
      <c r="A30" s="126">
        <f t="shared" si="5"/>
        <v>5.040499999999998</v>
      </c>
      <c r="B30" s="119" t="s">
        <v>57</v>
      </c>
      <c r="C30" s="120" t="s">
        <v>76</v>
      </c>
      <c r="D30" s="121" t="s">
        <v>40</v>
      </c>
      <c r="E30" s="122">
        <v>0</v>
      </c>
      <c r="F30" s="123">
        <f t="shared" si="4"/>
        <v>0.57638888888888873</v>
      </c>
    </row>
    <row r="31" spans="1:6" ht="54.35" customHeight="1" x14ac:dyDescent="0.55000000000000004">
      <c r="A31" s="126">
        <f t="shared" si="5"/>
        <v>5.0405999999999977</v>
      </c>
      <c r="B31" s="119" t="s">
        <v>57</v>
      </c>
      <c r="C31" s="120" t="s">
        <v>77</v>
      </c>
      <c r="D31" s="121" t="s">
        <v>40</v>
      </c>
      <c r="E31" s="122">
        <v>0</v>
      </c>
      <c r="F31" s="123">
        <f t="shared" si="4"/>
        <v>0.57638888888888873</v>
      </c>
    </row>
    <row r="32" spans="1:6" ht="31.35" customHeight="1" x14ac:dyDescent="0.55000000000000004">
      <c r="A32" s="126">
        <f t="shared" si="5"/>
        <v>5.0406999999999975</v>
      </c>
      <c r="B32" s="119" t="s">
        <v>57</v>
      </c>
      <c r="C32" s="120" t="s">
        <v>78</v>
      </c>
      <c r="D32" s="121" t="s">
        <v>40</v>
      </c>
      <c r="E32" s="122">
        <v>0</v>
      </c>
      <c r="F32" s="123">
        <f t="shared" si="4"/>
        <v>0.57638888888888873</v>
      </c>
    </row>
    <row r="33" spans="1:6" ht="82" customHeight="1" x14ac:dyDescent="0.55000000000000004">
      <c r="A33" s="126">
        <f t="shared" si="5"/>
        <v>5.0407999999999973</v>
      </c>
      <c r="B33" s="119" t="s">
        <v>57</v>
      </c>
      <c r="C33" s="120" t="s">
        <v>79</v>
      </c>
      <c r="D33" s="121" t="s">
        <v>40</v>
      </c>
      <c r="E33" s="122">
        <v>0</v>
      </c>
      <c r="F33" s="123">
        <f t="shared" si="4"/>
        <v>0.57638888888888873</v>
      </c>
    </row>
    <row r="34" spans="1:6" ht="45.35" customHeight="1" x14ac:dyDescent="0.55000000000000004">
      <c r="A34" s="126">
        <f t="shared" si="5"/>
        <v>5.040899999999997</v>
      </c>
      <c r="B34" s="119" t="s">
        <v>57</v>
      </c>
      <c r="C34" s="120" t="s">
        <v>80</v>
      </c>
      <c r="D34" s="121" t="s">
        <v>40</v>
      </c>
      <c r="E34" s="122">
        <v>0</v>
      </c>
      <c r="F34" s="123">
        <f t="shared" si="4"/>
        <v>0.57638888888888873</v>
      </c>
    </row>
    <row r="35" spans="1:6" ht="52" customHeight="1" x14ac:dyDescent="0.55000000000000004">
      <c r="A35" s="126">
        <f t="shared" si="5"/>
        <v>5.0409999999999968</v>
      </c>
      <c r="B35" s="119" t="s">
        <v>57</v>
      </c>
      <c r="C35" s="120" t="s">
        <v>81</v>
      </c>
      <c r="D35" s="121" t="s">
        <v>40</v>
      </c>
      <c r="E35" s="122">
        <v>0</v>
      </c>
      <c r="F35" s="123">
        <f t="shared" si="4"/>
        <v>0.57638888888888873</v>
      </c>
    </row>
    <row r="36" spans="1:6" ht="51.7" customHeight="1" x14ac:dyDescent="0.55000000000000004">
      <c r="A36" s="126">
        <f t="shared" si="5"/>
        <v>5.0410999999999966</v>
      </c>
      <c r="B36" s="119" t="s">
        <v>57</v>
      </c>
      <c r="C36" s="120" t="s">
        <v>82</v>
      </c>
      <c r="D36" s="121" t="s">
        <v>40</v>
      </c>
      <c r="E36" s="122">
        <v>0</v>
      </c>
      <c r="F36" s="123">
        <f t="shared" si="4"/>
        <v>0.57638888888888873</v>
      </c>
    </row>
    <row r="37" spans="1:6" ht="21.5" customHeight="1" x14ac:dyDescent="0.55000000000000004">
      <c r="A37" s="9">
        <f>A25+0.01</f>
        <v>5.0499999999999989</v>
      </c>
      <c r="C37" s="31" t="s">
        <v>26</v>
      </c>
      <c r="E37" s="99"/>
      <c r="F37" s="87">
        <f>F25+TIME(0,E25,0)</f>
        <v>0.57638888888888873</v>
      </c>
    </row>
    <row r="38" spans="1:6" ht="53.7" customHeight="1" x14ac:dyDescent="0.55000000000000004">
      <c r="A38" s="69">
        <f>A37+0.001</f>
        <v>5.0509999999999993</v>
      </c>
      <c r="B38" s="119" t="s">
        <v>57</v>
      </c>
      <c r="C38" s="120" t="s">
        <v>61</v>
      </c>
      <c r="D38" s="121" t="s">
        <v>28</v>
      </c>
      <c r="E38" s="122">
        <v>0</v>
      </c>
      <c r="F38" s="123">
        <f t="shared" ref="F38:F40" si="6">F37+TIME(0,E37,0)</f>
        <v>0.57638888888888873</v>
      </c>
    </row>
    <row r="39" spans="1:6" ht="53.7" customHeight="1" x14ac:dyDescent="0.55000000000000004">
      <c r="A39" s="69">
        <f t="shared" ref="A39" si="7">A38+0.001</f>
        <v>5.0519999999999996</v>
      </c>
      <c r="B39" s="119" t="s">
        <v>57</v>
      </c>
      <c r="C39" s="120" t="s">
        <v>62</v>
      </c>
      <c r="D39" s="121" t="s">
        <v>28</v>
      </c>
      <c r="E39" s="122">
        <v>0</v>
      </c>
      <c r="F39" s="123">
        <f t="shared" si="6"/>
        <v>0.57638888888888873</v>
      </c>
    </row>
    <row r="40" spans="1:6" ht="52" customHeight="1" x14ac:dyDescent="0.55000000000000004">
      <c r="A40" s="69">
        <f t="shared" ref="A40" si="8">A39+0.001</f>
        <v>5.0529999999999999</v>
      </c>
      <c r="B40" s="119" t="s">
        <v>57</v>
      </c>
      <c r="C40" s="120" t="s">
        <v>63</v>
      </c>
      <c r="D40" s="121" t="s">
        <v>28</v>
      </c>
      <c r="E40" s="122">
        <v>0</v>
      </c>
      <c r="F40" s="123">
        <f t="shared" si="6"/>
        <v>0.57638888888888873</v>
      </c>
    </row>
    <row r="41" spans="1:6" ht="146" customHeight="1" x14ac:dyDescent="0.55000000000000004">
      <c r="A41" s="69">
        <f t="shared" ref="A41" si="9">A40+0.001</f>
        <v>5.0540000000000003</v>
      </c>
      <c r="B41" s="119" t="s">
        <v>57</v>
      </c>
      <c r="C41" s="120" t="s">
        <v>70</v>
      </c>
      <c r="D41" s="121" t="s">
        <v>28</v>
      </c>
      <c r="E41" s="122">
        <v>0</v>
      </c>
      <c r="F41" s="123">
        <f t="shared" ref="F41" si="10">F40+TIME(0,E40,0)</f>
        <v>0.57638888888888873</v>
      </c>
    </row>
    <row r="42" spans="1:6" ht="96" customHeight="1" x14ac:dyDescent="0.55000000000000004">
      <c r="A42" s="69">
        <f t="shared" ref="A42:A43" si="11">A41+0.001</f>
        <v>5.0550000000000006</v>
      </c>
      <c r="B42" s="119" t="s">
        <v>57</v>
      </c>
      <c r="C42" s="120" t="s">
        <v>71</v>
      </c>
      <c r="D42" s="121" t="s">
        <v>28</v>
      </c>
      <c r="E42" s="122">
        <v>0</v>
      </c>
      <c r="F42" s="123">
        <f t="shared" ref="F42" si="12">F41+TIME(0,E41,0)</f>
        <v>0.57638888888888873</v>
      </c>
    </row>
    <row r="43" spans="1:6" s="8" customFormat="1" ht="22.35" customHeight="1" x14ac:dyDescent="0.55000000000000004">
      <c r="A43" s="77">
        <f t="shared" si="11"/>
        <v>5.0560000000000009</v>
      </c>
      <c r="B43" s="129" t="s">
        <v>39</v>
      </c>
      <c r="C43" s="130" t="s">
        <v>108</v>
      </c>
      <c r="D43" s="131" t="s">
        <v>28</v>
      </c>
      <c r="E43" s="102">
        <v>3</v>
      </c>
      <c r="F43" s="87">
        <f t="shared" si="0"/>
        <v>0.57638888888888873</v>
      </c>
    </row>
    <row r="44" spans="1:6" ht="19.5" customHeight="1" x14ac:dyDescent="0.55000000000000004">
      <c r="A44" s="19">
        <f>A37+0.01</f>
        <v>5.0599999999999987</v>
      </c>
      <c r="C44" s="145" t="s">
        <v>27</v>
      </c>
      <c r="E44" s="146"/>
      <c r="F44" s="87">
        <f t="shared" si="0"/>
        <v>0.57847222222222205</v>
      </c>
    </row>
    <row r="45" spans="1:6" ht="33" customHeight="1" x14ac:dyDescent="0.55000000000000004">
      <c r="A45" s="69">
        <f>A44+0.001</f>
        <v>5.0609999999999991</v>
      </c>
      <c r="B45" s="119" t="s">
        <v>57</v>
      </c>
      <c r="C45" s="120" t="s">
        <v>58</v>
      </c>
      <c r="D45" s="121" t="s">
        <v>47</v>
      </c>
      <c r="E45" s="122">
        <v>0</v>
      </c>
      <c r="F45" s="123">
        <f t="shared" si="4"/>
        <v>0.57847222222222205</v>
      </c>
    </row>
    <row r="46" spans="1:6" ht="53.35" customHeight="1" x14ac:dyDescent="0.55000000000000004">
      <c r="A46" s="69">
        <f t="shared" ref="A46" si="13">A45+0.001</f>
        <v>5.0619999999999994</v>
      </c>
      <c r="B46" s="119" t="s">
        <v>57</v>
      </c>
      <c r="C46" s="120" t="s">
        <v>94</v>
      </c>
      <c r="D46" s="121" t="s">
        <v>47</v>
      </c>
      <c r="E46" s="122">
        <v>0</v>
      </c>
      <c r="F46" s="123">
        <f t="shared" si="4"/>
        <v>0.57847222222222205</v>
      </c>
    </row>
    <row r="47" spans="1:6" ht="15" customHeight="1" x14ac:dyDescent="0.55000000000000004">
      <c r="A47" s="61"/>
      <c r="B47" s="62"/>
      <c r="E47" s="101"/>
      <c r="F47" s="87">
        <f t="shared" si="0"/>
        <v>0.57847222222222205</v>
      </c>
    </row>
    <row r="48" spans="1:6" ht="15" customHeight="1" x14ac:dyDescent="0.55000000000000004">
      <c r="A48" s="9">
        <v>6</v>
      </c>
      <c r="B48" s="10"/>
      <c r="C48" s="3" t="s">
        <v>50</v>
      </c>
      <c r="D48" s="28"/>
      <c r="E48" s="99"/>
      <c r="F48" s="87">
        <f t="shared" si="4"/>
        <v>0.57847222222222205</v>
      </c>
    </row>
    <row r="49" spans="1:6" s="8" customFormat="1" ht="15" customHeight="1" x14ac:dyDescent="0.55000000000000004">
      <c r="A49" s="9">
        <f t="shared" ref="A49:A55" si="14">A48+0.01</f>
        <v>6.01</v>
      </c>
      <c r="B49" s="63" t="s">
        <v>7</v>
      </c>
      <c r="C49" s="31" t="s">
        <v>29</v>
      </c>
      <c r="D49" s="26" t="s">
        <v>68</v>
      </c>
      <c r="E49" s="98"/>
      <c r="F49" s="87">
        <f t="shared" si="4"/>
        <v>0.57847222222222205</v>
      </c>
    </row>
    <row r="50" spans="1:6" s="8" customFormat="1" ht="15" customHeight="1" x14ac:dyDescent="0.55000000000000004">
      <c r="A50" s="9">
        <f>A49+0.01</f>
        <v>6.02</v>
      </c>
      <c r="B50" s="63"/>
      <c r="C50" s="31" t="s">
        <v>23</v>
      </c>
      <c r="E50" s="98"/>
      <c r="F50" s="87">
        <f t="shared" si="4"/>
        <v>0.57847222222222205</v>
      </c>
    </row>
    <row r="51" spans="1:6" s="8" customFormat="1" ht="15" customHeight="1" x14ac:dyDescent="0.55000000000000004">
      <c r="A51" s="67">
        <f>A50+0.001</f>
        <v>6.0209999999999999</v>
      </c>
      <c r="B51" s="63" t="s">
        <v>9</v>
      </c>
      <c r="C51" s="117" t="s">
        <v>105</v>
      </c>
      <c r="D51" s="26" t="s">
        <v>48</v>
      </c>
      <c r="E51" s="98">
        <v>3</v>
      </c>
      <c r="F51" s="87">
        <f t="shared" si="0"/>
        <v>0.57847222222222205</v>
      </c>
    </row>
    <row r="52" spans="1:6" ht="15" customHeight="1" x14ac:dyDescent="0.55000000000000004">
      <c r="A52" s="148">
        <f>A50+0.01</f>
        <v>6.0299999999999994</v>
      </c>
      <c r="B52" s="151" t="s">
        <v>7</v>
      </c>
      <c r="C52" s="149" t="s">
        <v>24</v>
      </c>
      <c r="D52" s="150" t="s">
        <v>31</v>
      </c>
      <c r="E52" s="152"/>
      <c r="F52" s="144">
        <f>F50+TIME(0,E50,0)</f>
        <v>0.57847222222222205</v>
      </c>
    </row>
    <row r="53" spans="1:6" ht="15" customHeight="1" x14ac:dyDescent="0.55000000000000004">
      <c r="A53" s="9">
        <f t="shared" si="14"/>
        <v>6.0399999999999991</v>
      </c>
      <c r="B53" s="63" t="s">
        <v>7</v>
      </c>
      <c r="C53" s="31" t="s">
        <v>32</v>
      </c>
      <c r="D53" s="26" t="s">
        <v>43</v>
      </c>
      <c r="E53" s="102"/>
      <c r="F53" s="87">
        <f t="shared" si="4"/>
        <v>0.57847222222222205</v>
      </c>
    </row>
    <row r="54" spans="1:6" ht="15" customHeight="1" x14ac:dyDescent="0.55000000000000004">
      <c r="A54" s="9">
        <f t="shared" si="14"/>
        <v>6.0499999999999989</v>
      </c>
      <c r="B54" s="63" t="s">
        <v>7</v>
      </c>
      <c r="C54" s="31" t="s">
        <v>25</v>
      </c>
      <c r="D54" s="26" t="s">
        <v>49</v>
      </c>
      <c r="E54" s="98"/>
      <c r="F54" s="87">
        <f t="shared" si="4"/>
        <v>0.57847222222222205</v>
      </c>
    </row>
    <row r="55" spans="1:6" s="2" customFormat="1" ht="15" customHeight="1" x14ac:dyDescent="0.55000000000000004">
      <c r="A55" s="9">
        <f t="shared" si="14"/>
        <v>6.0599999999999987</v>
      </c>
      <c r="B55" s="63" t="s">
        <v>7</v>
      </c>
      <c r="C55" s="31" t="s">
        <v>26</v>
      </c>
      <c r="E55" s="98"/>
      <c r="F55" s="87">
        <f t="shared" si="4"/>
        <v>0.57847222222222205</v>
      </c>
    </row>
    <row r="56" spans="1:6" s="2" customFormat="1" ht="56" customHeight="1" x14ac:dyDescent="0.55000000000000004">
      <c r="A56" s="69">
        <f t="shared" ref="A56:A62" si="15">A55+0.001</f>
        <v>6.0609999999999991</v>
      </c>
      <c r="B56" s="119" t="s">
        <v>66</v>
      </c>
      <c r="C56" s="120" t="s">
        <v>65</v>
      </c>
      <c r="D56" s="121" t="s">
        <v>28</v>
      </c>
      <c r="E56" s="122">
        <v>0</v>
      </c>
      <c r="F56" s="123">
        <f t="shared" si="4"/>
        <v>0.57847222222222205</v>
      </c>
    </row>
    <row r="57" spans="1:6" s="2" customFormat="1" ht="53" customHeight="1" x14ac:dyDescent="0.55000000000000004">
      <c r="A57" s="69">
        <f t="shared" si="15"/>
        <v>6.0619999999999994</v>
      </c>
      <c r="B57" s="119" t="s">
        <v>66</v>
      </c>
      <c r="C57" s="120" t="s">
        <v>67</v>
      </c>
      <c r="D57" s="121" t="s">
        <v>28</v>
      </c>
      <c r="E57" s="122">
        <v>0</v>
      </c>
      <c r="F57" s="123">
        <f t="shared" si="4"/>
        <v>0.57847222222222205</v>
      </c>
    </row>
    <row r="58" spans="1:6" s="147" customFormat="1" ht="24" customHeight="1" x14ac:dyDescent="0.55000000000000004">
      <c r="A58" s="27">
        <f t="shared" si="15"/>
        <v>6.0629999999999997</v>
      </c>
      <c r="B58" s="129" t="s">
        <v>7</v>
      </c>
      <c r="C58" s="130" t="s">
        <v>109</v>
      </c>
      <c r="D58" s="131" t="s">
        <v>28</v>
      </c>
      <c r="E58" s="102">
        <v>3</v>
      </c>
      <c r="F58" s="118">
        <f t="shared" si="4"/>
        <v>0.57847222222222205</v>
      </c>
    </row>
    <row r="59" spans="1:6" s="147" customFormat="1" ht="24.7" customHeight="1" x14ac:dyDescent="0.55000000000000004">
      <c r="A59" s="27">
        <f t="shared" si="15"/>
        <v>6.0640000000000001</v>
      </c>
      <c r="B59" s="129" t="s">
        <v>7</v>
      </c>
      <c r="C59" s="130" t="s">
        <v>110</v>
      </c>
      <c r="D59" s="131" t="s">
        <v>28</v>
      </c>
      <c r="E59" s="102">
        <v>3</v>
      </c>
      <c r="F59" s="118">
        <f t="shared" si="4"/>
        <v>0.58055555555555538</v>
      </c>
    </row>
    <row r="60" spans="1:6" s="147" customFormat="1" ht="25.35" customHeight="1" x14ac:dyDescent="0.55000000000000004">
      <c r="A60" s="27">
        <f t="shared" si="15"/>
        <v>6.0650000000000004</v>
      </c>
      <c r="B60" s="129" t="s">
        <v>7</v>
      </c>
      <c r="C60" s="130" t="s">
        <v>111</v>
      </c>
      <c r="D60" s="131" t="s">
        <v>28</v>
      </c>
      <c r="E60" s="102">
        <v>3</v>
      </c>
      <c r="F60" s="118">
        <f t="shared" si="4"/>
        <v>0.58263888888888871</v>
      </c>
    </row>
    <row r="61" spans="1:6" s="11" customFormat="1" ht="19.7" customHeight="1" x14ac:dyDescent="0.55000000000000004">
      <c r="A61" s="9">
        <f>A55+0.01</f>
        <v>6.0699999999999985</v>
      </c>
      <c r="B61" s="128"/>
      <c r="C61" s="31" t="s">
        <v>27</v>
      </c>
      <c r="D61" s="128"/>
      <c r="E61" s="128"/>
      <c r="F61" s="118">
        <f t="shared" si="4"/>
        <v>0.58472222222222203</v>
      </c>
    </row>
    <row r="62" spans="1:6" s="11" customFormat="1" ht="54.7" customHeight="1" x14ac:dyDescent="0.55000000000000004">
      <c r="A62" s="27">
        <f t="shared" si="15"/>
        <v>6.0709999999999988</v>
      </c>
      <c r="B62" s="63" t="s">
        <v>7</v>
      </c>
      <c r="C62" s="117" t="s">
        <v>90</v>
      </c>
      <c r="D62" s="26" t="s">
        <v>47</v>
      </c>
      <c r="E62" s="102">
        <v>3</v>
      </c>
      <c r="F62" s="118">
        <f t="shared" si="4"/>
        <v>0.58472222222222203</v>
      </c>
    </row>
    <row r="63" spans="1:6" s="2" customFormat="1" ht="19.5" customHeight="1" x14ac:dyDescent="0.55000000000000004">
      <c r="A63" s="9"/>
      <c r="B63" s="30"/>
      <c r="C63" s="30"/>
      <c r="D63" s="30"/>
      <c r="E63" s="98"/>
      <c r="F63" s="118">
        <f t="shared" si="4"/>
        <v>0.58680555555555536</v>
      </c>
    </row>
    <row r="64" spans="1:6" s="2" customFormat="1" ht="19.5" customHeight="1" x14ac:dyDescent="0.55000000000000004">
      <c r="A64" s="9">
        <v>7</v>
      </c>
      <c r="B64" s="63"/>
      <c r="C64" s="3" t="s">
        <v>44</v>
      </c>
      <c r="D64" s="12"/>
      <c r="E64" s="98"/>
      <c r="F64" s="87">
        <f t="shared" si="4"/>
        <v>0.58680555555555536</v>
      </c>
    </row>
    <row r="65" spans="1:6" s="2" customFormat="1" ht="19.5" customHeight="1" x14ac:dyDescent="0.55000000000000004">
      <c r="A65" s="9">
        <f t="shared" ref="A65:A73" si="16">A64+0.01</f>
        <v>7.01</v>
      </c>
      <c r="B65" s="10" t="s">
        <v>39</v>
      </c>
      <c r="C65" s="31" t="s">
        <v>27</v>
      </c>
      <c r="E65" s="103"/>
      <c r="F65" s="87">
        <f t="shared" si="4"/>
        <v>0.58680555555555536</v>
      </c>
    </row>
    <row r="66" spans="1:6" s="2" customFormat="1" ht="43.7" customHeight="1" x14ac:dyDescent="0.55000000000000004">
      <c r="A66" s="69">
        <f>A65+0.001</f>
        <v>7.0110000000000001</v>
      </c>
      <c r="B66" s="119" t="s">
        <v>57</v>
      </c>
      <c r="C66" s="120" t="s">
        <v>59</v>
      </c>
      <c r="D66" s="121" t="s">
        <v>47</v>
      </c>
      <c r="E66" s="122">
        <v>0</v>
      </c>
      <c r="F66" s="88">
        <f t="shared" si="4"/>
        <v>0.58680555555555536</v>
      </c>
    </row>
    <row r="67" spans="1:6" s="2" customFormat="1" ht="62" customHeight="1" x14ac:dyDescent="0.55000000000000004">
      <c r="A67" s="69">
        <f t="shared" ref="A67" si="17">A66+0.001</f>
        <v>7.0120000000000005</v>
      </c>
      <c r="B67" s="119" t="s">
        <v>57</v>
      </c>
      <c r="C67" s="120" t="s">
        <v>60</v>
      </c>
      <c r="D67" s="121" t="s">
        <v>47</v>
      </c>
      <c r="E67" s="122">
        <v>0</v>
      </c>
      <c r="F67" s="88">
        <f t="shared" si="4"/>
        <v>0.58680555555555536</v>
      </c>
    </row>
    <row r="68" spans="1:6" s="2" customFormat="1" ht="15" customHeight="1" x14ac:dyDescent="0.55000000000000004">
      <c r="A68" s="22">
        <f>A65+0.01</f>
        <v>7.02</v>
      </c>
      <c r="B68" s="10" t="s">
        <v>39</v>
      </c>
      <c r="C68" s="31" t="s">
        <v>29</v>
      </c>
      <c r="D68" s="26" t="s">
        <v>68</v>
      </c>
      <c r="E68" s="24"/>
      <c r="F68" s="87">
        <f t="shared" si="4"/>
        <v>0.58680555555555536</v>
      </c>
    </row>
    <row r="69" spans="1:6" s="2" customFormat="1" ht="15" customHeight="1" x14ac:dyDescent="0.55000000000000004">
      <c r="A69" s="153">
        <f>A68+0.01</f>
        <v>7.0299999999999994</v>
      </c>
      <c r="B69" s="140" t="s">
        <v>39</v>
      </c>
      <c r="C69" s="149" t="s">
        <v>23</v>
      </c>
      <c r="D69" s="150" t="s">
        <v>48</v>
      </c>
      <c r="E69" s="154"/>
      <c r="F69" s="144">
        <f t="shared" si="4"/>
        <v>0.58680555555555536</v>
      </c>
    </row>
    <row r="70" spans="1:6" s="2" customFormat="1" ht="15" customHeight="1" x14ac:dyDescent="0.55000000000000004">
      <c r="A70" s="148">
        <f>A69+0.01</f>
        <v>7.0399999999999991</v>
      </c>
      <c r="B70" s="140" t="s">
        <v>39</v>
      </c>
      <c r="C70" s="149" t="s">
        <v>24</v>
      </c>
      <c r="D70" s="150" t="s">
        <v>31</v>
      </c>
      <c r="E70" s="143"/>
      <c r="F70" s="144">
        <f t="shared" si="4"/>
        <v>0.58680555555555536</v>
      </c>
    </row>
    <row r="71" spans="1:6" s="2" customFormat="1" ht="15" customHeight="1" x14ac:dyDescent="0.55000000000000004">
      <c r="A71" s="9">
        <f t="shared" si="16"/>
        <v>7.0499999999999989</v>
      </c>
      <c r="B71" s="10" t="s">
        <v>39</v>
      </c>
      <c r="C71" s="31" t="s">
        <v>32</v>
      </c>
      <c r="D71" s="26" t="s">
        <v>43</v>
      </c>
      <c r="E71" s="99"/>
      <c r="F71" s="87">
        <f t="shared" si="4"/>
        <v>0.58680555555555536</v>
      </c>
    </row>
    <row r="72" spans="1:6" s="2" customFormat="1" ht="15" customHeight="1" x14ac:dyDescent="0.55000000000000004">
      <c r="A72" s="9">
        <f t="shared" si="16"/>
        <v>7.0599999999999987</v>
      </c>
      <c r="B72" s="12" t="s">
        <v>39</v>
      </c>
      <c r="C72" s="25" t="s">
        <v>33</v>
      </c>
      <c r="D72" s="26" t="s">
        <v>6</v>
      </c>
      <c r="E72" s="99"/>
      <c r="F72" s="87">
        <f t="shared" si="4"/>
        <v>0.58680555555555536</v>
      </c>
    </row>
    <row r="73" spans="1:6" ht="15" customHeight="1" x14ac:dyDescent="0.55000000000000004">
      <c r="A73" s="9">
        <f t="shared" si="16"/>
        <v>7.0699999999999985</v>
      </c>
      <c r="B73" s="10" t="s">
        <v>39</v>
      </c>
      <c r="C73" s="31" t="s">
        <v>25</v>
      </c>
      <c r="E73" s="99"/>
      <c r="F73" s="87">
        <f t="shared" si="4"/>
        <v>0.58680555555555536</v>
      </c>
    </row>
    <row r="74" spans="1:6" ht="76.349999999999994" customHeight="1" x14ac:dyDescent="0.55000000000000004">
      <c r="A74" s="69">
        <f t="shared" ref="A74:A81" si="18">A73+0.001</f>
        <v>7.0709999999999988</v>
      </c>
      <c r="B74" s="124" t="s">
        <v>57</v>
      </c>
      <c r="C74" s="127" t="s">
        <v>83</v>
      </c>
      <c r="D74" s="121" t="s">
        <v>40</v>
      </c>
      <c r="E74" s="122">
        <v>0</v>
      </c>
      <c r="F74" s="88">
        <f t="shared" si="4"/>
        <v>0.58680555555555536</v>
      </c>
    </row>
    <row r="75" spans="1:6" ht="55" customHeight="1" x14ac:dyDescent="0.55000000000000004">
      <c r="A75" s="69">
        <f t="shared" si="18"/>
        <v>7.0719999999999992</v>
      </c>
      <c r="B75" s="124" t="s">
        <v>57</v>
      </c>
      <c r="C75" s="127" t="s">
        <v>84</v>
      </c>
      <c r="D75" s="121" t="s">
        <v>40</v>
      </c>
      <c r="E75" s="122">
        <v>0</v>
      </c>
      <c r="F75" s="88">
        <f t="shared" si="4"/>
        <v>0.58680555555555536</v>
      </c>
    </row>
    <row r="76" spans="1:6" ht="62" customHeight="1" x14ac:dyDescent="0.55000000000000004">
      <c r="A76" s="69">
        <f t="shared" si="18"/>
        <v>7.0729999999999995</v>
      </c>
      <c r="B76" s="124" t="s">
        <v>57</v>
      </c>
      <c r="C76" s="127" t="s">
        <v>85</v>
      </c>
      <c r="D76" s="121" t="s">
        <v>40</v>
      </c>
      <c r="E76" s="122">
        <v>0</v>
      </c>
      <c r="F76" s="88">
        <f t="shared" si="4"/>
        <v>0.58680555555555536</v>
      </c>
    </row>
    <row r="77" spans="1:6" ht="52" customHeight="1" x14ac:dyDescent="0.55000000000000004">
      <c r="A77" s="69">
        <f t="shared" si="18"/>
        <v>7.0739999999999998</v>
      </c>
      <c r="B77" s="124" t="s">
        <v>57</v>
      </c>
      <c r="C77" s="127" t="s">
        <v>86</v>
      </c>
      <c r="D77" s="121" t="s">
        <v>40</v>
      </c>
      <c r="E77" s="122">
        <v>0</v>
      </c>
      <c r="F77" s="88">
        <f t="shared" si="4"/>
        <v>0.58680555555555536</v>
      </c>
    </row>
    <row r="78" spans="1:6" ht="51" customHeight="1" x14ac:dyDescent="0.55000000000000004">
      <c r="A78" s="69">
        <f t="shared" si="18"/>
        <v>7.0750000000000002</v>
      </c>
      <c r="B78" s="124" t="s">
        <v>57</v>
      </c>
      <c r="C78" s="127" t="s">
        <v>87</v>
      </c>
      <c r="D78" s="121" t="s">
        <v>40</v>
      </c>
      <c r="E78" s="122">
        <v>0</v>
      </c>
      <c r="F78" s="88">
        <f t="shared" si="4"/>
        <v>0.58680555555555536</v>
      </c>
    </row>
    <row r="79" spans="1:6" ht="51.35" customHeight="1" x14ac:dyDescent="0.55000000000000004">
      <c r="A79" s="69">
        <f t="shared" si="18"/>
        <v>7.0760000000000005</v>
      </c>
      <c r="B79" s="124" t="s">
        <v>57</v>
      </c>
      <c r="C79" s="127" t="s">
        <v>88</v>
      </c>
      <c r="D79" s="121" t="s">
        <v>40</v>
      </c>
      <c r="E79" s="122">
        <v>0</v>
      </c>
      <c r="F79" s="88">
        <f t="shared" si="4"/>
        <v>0.58680555555555536</v>
      </c>
    </row>
    <row r="80" spans="1:6" ht="64.349999999999994" customHeight="1" x14ac:dyDescent="0.55000000000000004">
      <c r="A80" s="69">
        <f t="shared" si="18"/>
        <v>7.0770000000000008</v>
      </c>
      <c r="B80" s="124" t="s">
        <v>57</v>
      </c>
      <c r="C80" s="127" t="s">
        <v>89</v>
      </c>
      <c r="D80" s="121" t="s">
        <v>40</v>
      </c>
      <c r="E80" s="122">
        <v>0</v>
      </c>
      <c r="F80" s="88">
        <f t="shared" si="4"/>
        <v>0.58680555555555536</v>
      </c>
    </row>
    <row r="81" spans="1:9" s="8" customFormat="1" ht="22.7" customHeight="1" x14ac:dyDescent="0.55000000000000004">
      <c r="A81" s="77">
        <f t="shared" si="18"/>
        <v>7.0780000000000012</v>
      </c>
      <c r="B81" s="129" t="s">
        <v>39</v>
      </c>
      <c r="C81" s="130" t="s">
        <v>91</v>
      </c>
      <c r="D81" s="131" t="s">
        <v>40</v>
      </c>
      <c r="E81" s="102">
        <v>3</v>
      </c>
      <c r="F81" s="118">
        <f t="shared" si="4"/>
        <v>0.58680555555555536</v>
      </c>
    </row>
    <row r="82" spans="1:9" s="13" customFormat="1" ht="19.5" customHeight="1" x14ac:dyDescent="0.55000000000000004">
      <c r="A82" s="9">
        <f>A73+0.01</f>
        <v>7.0799999999999983</v>
      </c>
      <c r="B82" s="10"/>
      <c r="C82" s="31" t="s">
        <v>26</v>
      </c>
      <c r="D82" s="125"/>
      <c r="E82" s="99"/>
      <c r="F82" s="118">
        <f>F73+TIME(0,E73,0)</f>
        <v>0.58680555555555536</v>
      </c>
    </row>
    <row r="83" spans="1:9" s="13" customFormat="1" ht="105.7" customHeight="1" x14ac:dyDescent="0.55000000000000004">
      <c r="A83" s="69">
        <f>A82+0.001</f>
        <v>7.0809999999999986</v>
      </c>
      <c r="B83" s="119" t="s">
        <v>57</v>
      </c>
      <c r="C83" s="120" t="s">
        <v>64</v>
      </c>
      <c r="D83" s="121" t="s">
        <v>28</v>
      </c>
      <c r="E83" s="122">
        <v>0</v>
      </c>
      <c r="F83" s="123">
        <f t="shared" si="4"/>
        <v>0.58680555555555536</v>
      </c>
    </row>
    <row r="84" spans="1:9" s="13" customFormat="1" ht="19.5" customHeight="1" x14ac:dyDescent="0.55000000000000004">
      <c r="A84" s="9"/>
      <c r="B84" s="30"/>
      <c r="C84" s="125"/>
      <c r="D84" s="125"/>
      <c r="E84" s="99"/>
      <c r="F84" s="118">
        <f>F82+TIME(0,E82,0)</f>
        <v>0.58680555555555536</v>
      </c>
    </row>
    <row r="85" spans="1:9" ht="19.5" customHeight="1" x14ac:dyDescent="0.55000000000000004">
      <c r="A85" s="9">
        <v>8</v>
      </c>
      <c r="B85" s="10"/>
      <c r="C85" s="3" t="s">
        <v>13</v>
      </c>
      <c r="D85" s="28"/>
      <c r="E85" s="99"/>
      <c r="F85" s="87">
        <f t="shared" si="4"/>
        <v>0.58680555555555536</v>
      </c>
      <c r="I85" s="14"/>
    </row>
    <row r="86" spans="1:9" ht="20.5" customHeight="1" x14ac:dyDescent="0.55000000000000004">
      <c r="A86" s="9">
        <f t="shared" ref="A86" si="19">A85+0.01</f>
        <v>8.01</v>
      </c>
      <c r="B86" s="12" t="s">
        <v>9</v>
      </c>
      <c r="C86" s="3" t="s">
        <v>101</v>
      </c>
      <c r="D86" s="26" t="s">
        <v>6</v>
      </c>
      <c r="E86" s="98">
        <v>5</v>
      </c>
      <c r="F86" s="87">
        <f t="shared" si="4"/>
        <v>0.58680555555555536</v>
      </c>
      <c r="I86" s="14"/>
    </row>
    <row r="87" spans="1:9" ht="19.5" customHeight="1" x14ac:dyDescent="0.55000000000000004">
      <c r="A87" s="155">
        <f t="shared" ref="A87" si="20">A86+0.001</f>
        <v>8.0109999999999992</v>
      </c>
      <c r="B87" s="156"/>
      <c r="C87" s="157" t="s">
        <v>45</v>
      </c>
      <c r="D87" s="158"/>
      <c r="E87" s="159">
        <v>15</v>
      </c>
      <c r="F87" s="160">
        <f t="shared" si="0"/>
        <v>0.59027777777777757</v>
      </c>
      <c r="I87" s="14"/>
    </row>
    <row r="88" spans="1:9" ht="19.5" customHeight="1" x14ac:dyDescent="0.55000000000000004">
      <c r="A88" s="9">
        <f>A86+0.01</f>
        <v>8.02</v>
      </c>
      <c r="B88" s="10" t="s">
        <v>9</v>
      </c>
      <c r="C88" s="3" t="s">
        <v>36</v>
      </c>
      <c r="D88" s="26"/>
      <c r="E88" s="98"/>
      <c r="F88" s="87">
        <f t="shared" si="0"/>
        <v>0.6006944444444442</v>
      </c>
      <c r="I88" s="14"/>
    </row>
    <row r="89" spans="1:9" s="2" customFormat="1" ht="19.5" customHeight="1" x14ac:dyDescent="0.55000000000000004">
      <c r="A89" s="9">
        <f>A88+0.01</f>
        <v>8.0299999999999994</v>
      </c>
      <c r="B89" s="10"/>
      <c r="C89" s="3" t="s">
        <v>34</v>
      </c>
      <c r="D89" s="26"/>
      <c r="E89" s="99"/>
      <c r="F89" s="87">
        <f t="shared" si="0"/>
        <v>0.6006944444444442</v>
      </c>
      <c r="I89" s="15"/>
    </row>
    <row r="90" spans="1:9" s="2" customFormat="1" ht="19.5" customHeight="1" x14ac:dyDescent="0.55000000000000004">
      <c r="A90" s="27">
        <f>A89+0.001</f>
        <v>8.0309999999999988</v>
      </c>
      <c r="B90" s="10" t="s">
        <v>9</v>
      </c>
      <c r="C90" s="20" t="s">
        <v>46</v>
      </c>
      <c r="D90" s="111" t="s">
        <v>14</v>
      </c>
      <c r="E90" s="99">
        <v>5</v>
      </c>
      <c r="F90" s="87">
        <f t="shared" si="0"/>
        <v>0.6006944444444442</v>
      </c>
      <c r="I90" s="15"/>
    </row>
    <row r="91" spans="1:9" s="2" customFormat="1" ht="43.7" customHeight="1" x14ac:dyDescent="0.55000000000000004">
      <c r="A91" s="126">
        <f>A90+0.0001</f>
        <v>8.0310999999999986</v>
      </c>
      <c r="B91" s="119" t="s">
        <v>57</v>
      </c>
      <c r="C91" s="72" t="s">
        <v>99</v>
      </c>
      <c r="D91" s="115" t="s">
        <v>14</v>
      </c>
      <c r="E91" s="122">
        <v>0</v>
      </c>
      <c r="F91" s="88">
        <f t="shared" si="0"/>
        <v>0.60416666666666641</v>
      </c>
      <c r="I91" s="15"/>
    </row>
    <row r="92" spans="1:9" s="2" customFormat="1" ht="15" customHeight="1" x14ac:dyDescent="0.55000000000000004">
      <c r="A92" s="27">
        <f>A90+0.001</f>
        <v>8.0319999999999983</v>
      </c>
      <c r="B92" s="10" t="s">
        <v>9</v>
      </c>
      <c r="C92" s="20" t="s">
        <v>41</v>
      </c>
      <c r="D92" s="111" t="s">
        <v>40</v>
      </c>
      <c r="E92" s="99">
        <v>5</v>
      </c>
      <c r="F92" s="87">
        <f t="shared" si="0"/>
        <v>0.60416666666666641</v>
      </c>
      <c r="I92" s="15"/>
    </row>
    <row r="93" spans="1:9" ht="15" customHeight="1" x14ac:dyDescent="0.55000000000000004">
      <c r="A93" s="139">
        <f>A92+0.001</f>
        <v>8.0329999999999977</v>
      </c>
      <c r="B93" s="140" t="s">
        <v>9</v>
      </c>
      <c r="C93" s="141" t="s">
        <v>42</v>
      </c>
      <c r="D93" s="142" t="s">
        <v>47</v>
      </c>
      <c r="E93" s="143">
        <v>0</v>
      </c>
      <c r="F93" s="144">
        <f t="shared" si="0"/>
        <v>0.60763888888888862</v>
      </c>
      <c r="I93" s="14"/>
    </row>
    <row r="94" spans="1:9" s="16" customFormat="1" ht="15" customHeight="1" x14ac:dyDescent="0.55000000000000004">
      <c r="A94" s="22">
        <f>A89+0.01</f>
        <v>8.0399999999999991</v>
      </c>
      <c r="B94" s="12"/>
      <c r="C94" s="64" t="s">
        <v>35</v>
      </c>
      <c r="D94" s="65"/>
      <c r="E94" s="104"/>
      <c r="F94" s="87">
        <f t="shared" si="0"/>
        <v>0.60763888888888862</v>
      </c>
      <c r="I94" s="17"/>
    </row>
    <row r="95" spans="1:9" s="16" customFormat="1" ht="15" customHeight="1" x14ac:dyDescent="0.55000000000000004">
      <c r="A95" s="27">
        <f t="shared" ref="A95:A100" si="21">A94+0.001</f>
        <v>8.0409999999999986</v>
      </c>
      <c r="B95" s="12" t="s">
        <v>9</v>
      </c>
      <c r="C95" s="66" t="s">
        <v>37</v>
      </c>
      <c r="D95" s="112" t="s">
        <v>12</v>
      </c>
      <c r="E95" s="104">
        <v>5</v>
      </c>
      <c r="F95" s="87">
        <f t="shared" si="0"/>
        <v>0.60763888888888862</v>
      </c>
      <c r="I95" s="17"/>
    </row>
    <row r="96" spans="1:9" s="16" customFormat="1" ht="31.35" customHeight="1" x14ac:dyDescent="0.55000000000000004">
      <c r="A96" s="27">
        <f t="shared" si="21"/>
        <v>8.041999999999998</v>
      </c>
      <c r="B96" s="10" t="s">
        <v>9</v>
      </c>
      <c r="C96" s="66" t="s">
        <v>114</v>
      </c>
      <c r="D96" s="112" t="s">
        <v>30</v>
      </c>
      <c r="E96" s="104">
        <v>10</v>
      </c>
      <c r="F96" s="87">
        <f t="shared" si="0"/>
        <v>0.61111111111111083</v>
      </c>
      <c r="I96" s="17"/>
    </row>
    <row r="97" spans="1:6" ht="15" customHeight="1" x14ac:dyDescent="0.55000000000000004">
      <c r="A97" s="67">
        <f t="shared" si="21"/>
        <v>8.0429999999999975</v>
      </c>
      <c r="B97" s="12" t="s">
        <v>9</v>
      </c>
      <c r="C97" s="68" t="s">
        <v>38</v>
      </c>
      <c r="D97" s="113" t="s">
        <v>51</v>
      </c>
      <c r="E97" s="104">
        <v>15</v>
      </c>
      <c r="F97" s="87">
        <f t="shared" si="0"/>
        <v>0.61805555555555525</v>
      </c>
    </row>
    <row r="98" spans="1:6" ht="15" customHeight="1" x14ac:dyDescent="0.55000000000000004">
      <c r="A98" s="77">
        <f t="shared" si="21"/>
        <v>8.0439999999999969</v>
      </c>
      <c r="B98" s="75" t="s">
        <v>19</v>
      </c>
      <c r="C98" s="78" t="s">
        <v>15</v>
      </c>
      <c r="D98" s="114" t="s">
        <v>11</v>
      </c>
      <c r="E98" s="105">
        <v>10</v>
      </c>
      <c r="F98" s="87">
        <f t="shared" si="0"/>
        <v>0.62847222222222188</v>
      </c>
    </row>
    <row r="99" spans="1:6" ht="15" customHeight="1" x14ac:dyDescent="0.55000000000000004">
      <c r="A99" s="27">
        <f t="shared" si="21"/>
        <v>8.0449999999999964</v>
      </c>
      <c r="B99" s="71" t="s">
        <v>97</v>
      </c>
      <c r="C99" s="20" t="s">
        <v>22</v>
      </c>
      <c r="D99" s="111" t="s">
        <v>16</v>
      </c>
      <c r="E99" s="106">
        <v>3</v>
      </c>
      <c r="F99" s="87">
        <f t="shared" si="0"/>
        <v>0.6354166666666663</v>
      </c>
    </row>
    <row r="100" spans="1:6" ht="15" customHeight="1" x14ac:dyDescent="0.55000000000000004">
      <c r="A100" s="69">
        <f t="shared" si="21"/>
        <v>8.0459999999999958</v>
      </c>
      <c r="B100" s="70" t="s">
        <v>19</v>
      </c>
      <c r="C100" s="72" t="s">
        <v>20</v>
      </c>
      <c r="D100" s="115" t="s">
        <v>16</v>
      </c>
      <c r="E100" s="107">
        <v>0</v>
      </c>
      <c r="F100" s="88">
        <f t="shared" si="0"/>
        <v>0.63749999999999962</v>
      </c>
    </row>
    <row r="101" spans="1:6" ht="15" customHeight="1" x14ac:dyDescent="0.55000000000000004">
      <c r="A101" s="9">
        <f>A94+0.01</f>
        <v>8.0499999999999989</v>
      </c>
      <c r="B101" s="12" t="s">
        <v>9</v>
      </c>
      <c r="C101" s="73" t="s">
        <v>17</v>
      </c>
      <c r="D101" s="111" t="s">
        <v>100</v>
      </c>
      <c r="E101" s="108">
        <v>5</v>
      </c>
      <c r="F101" s="87">
        <f t="shared" si="0"/>
        <v>0.63749999999999962</v>
      </c>
    </row>
    <row r="102" spans="1:6" ht="15" customHeight="1" x14ac:dyDescent="0.55000000000000004">
      <c r="A102" s="74">
        <f t="shared" ref="A102:A106" si="22">A101+0.01</f>
        <v>8.0599999999999987</v>
      </c>
      <c r="B102" s="75" t="s">
        <v>9</v>
      </c>
      <c r="C102" s="76" t="s">
        <v>56</v>
      </c>
      <c r="D102" s="116" t="s">
        <v>11</v>
      </c>
      <c r="E102" s="102">
        <v>3</v>
      </c>
      <c r="F102" s="87">
        <f t="shared" si="0"/>
        <v>0.64097222222222183</v>
      </c>
    </row>
    <row r="103" spans="1:6" ht="15" customHeight="1" x14ac:dyDescent="0.55000000000000004">
      <c r="A103" s="9">
        <f t="shared" si="22"/>
        <v>8.0699999999999985</v>
      </c>
      <c r="B103" s="12" t="s">
        <v>9</v>
      </c>
      <c r="C103" s="73" t="s">
        <v>55</v>
      </c>
      <c r="D103" s="111" t="s">
        <v>11</v>
      </c>
      <c r="E103" s="98">
        <v>0</v>
      </c>
      <c r="F103" s="87">
        <f t="shared" si="0"/>
        <v>0.64305555555555516</v>
      </c>
    </row>
    <row r="104" spans="1:6" s="13" customFormat="1" ht="15" customHeight="1" x14ac:dyDescent="0.55000000000000004">
      <c r="A104" s="9">
        <f t="shared" si="22"/>
        <v>8.0799999999999983</v>
      </c>
      <c r="B104" s="12" t="s">
        <v>9</v>
      </c>
      <c r="C104" s="73" t="s">
        <v>52</v>
      </c>
      <c r="D104" s="111" t="s">
        <v>16</v>
      </c>
      <c r="E104" s="98">
        <v>5</v>
      </c>
      <c r="F104" s="87">
        <f t="shared" si="0"/>
        <v>0.64305555555555516</v>
      </c>
    </row>
    <row r="105" spans="1:6" s="13" customFormat="1" ht="15" customHeight="1" x14ac:dyDescent="0.55000000000000004">
      <c r="A105" s="133">
        <f t="shared" si="22"/>
        <v>8.0899999999999981</v>
      </c>
      <c r="B105" s="134" t="s">
        <v>9</v>
      </c>
      <c r="C105" s="135" t="s">
        <v>102</v>
      </c>
      <c r="D105" s="136" t="s">
        <v>6</v>
      </c>
      <c r="E105" s="137">
        <v>5</v>
      </c>
      <c r="F105" s="81">
        <f>TIME(16,55,0)</f>
        <v>0.70486111111111116</v>
      </c>
    </row>
    <row r="106" spans="1:6" ht="15" customHeight="1" x14ac:dyDescent="0.55000000000000004">
      <c r="A106" s="133">
        <f t="shared" si="22"/>
        <v>8.0999999999999979</v>
      </c>
      <c r="B106" s="138" t="s">
        <v>97</v>
      </c>
      <c r="C106" s="135" t="s">
        <v>113</v>
      </c>
      <c r="D106" s="134" t="s">
        <v>12</v>
      </c>
      <c r="E106" s="137">
        <v>50</v>
      </c>
      <c r="F106" s="81">
        <f>TIME(17,0,0)</f>
        <v>0.70833333333333337</v>
      </c>
    </row>
    <row r="107" spans="1:6" ht="15" customHeight="1" x14ac:dyDescent="0.55000000000000004">
      <c r="A107" s="133">
        <f>A106+0.01</f>
        <v>8.1099999999999977</v>
      </c>
      <c r="B107" s="138" t="s">
        <v>9</v>
      </c>
      <c r="C107" s="135" t="s">
        <v>103</v>
      </c>
      <c r="D107" s="134" t="s">
        <v>12</v>
      </c>
      <c r="E107" s="137">
        <v>5</v>
      </c>
      <c r="F107" s="81">
        <f>TIME(17,50,0)</f>
        <v>0.74305555555555547</v>
      </c>
    </row>
    <row r="108" spans="1:6" ht="15" customHeight="1" x14ac:dyDescent="0.55000000000000004">
      <c r="A108" s="133">
        <f>A107+0.01</f>
        <v>8.1199999999999974</v>
      </c>
      <c r="B108" s="138" t="s">
        <v>9</v>
      </c>
      <c r="C108" s="135" t="s">
        <v>102</v>
      </c>
      <c r="D108" s="134" t="s">
        <v>12</v>
      </c>
      <c r="E108" s="137">
        <v>1</v>
      </c>
      <c r="F108" s="81">
        <f>TIME(17,55,0)</f>
        <v>0.74652777777777779</v>
      </c>
    </row>
    <row r="109" spans="1:6" ht="19.5" customHeight="1" x14ac:dyDescent="0.55000000000000004">
      <c r="A109" s="79">
        <v>9</v>
      </c>
      <c r="B109" s="82"/>
      <c r="C109" s="83" t="s">
        <v>18</v>
      </c>
      <c r="D109" s="80" t="s">
        <v>6</v>
      </c>
      <c r="E109" s="109">
        <v>0</v>
      </c>
      <c r="F109" s="81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 Nov 2019 Closing Plenary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2019-11-15T20:16:17Z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