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01"/>
  <workbookPr defaultThemeVersion="124226"/>
  <mc:AlternateContent xmlns:mc="http://schemas.openxmlformats.org/markup-compatibility/2006">
    <mc:Choice Requires="x15">
      <x15ac:absPath xmlns:x15ac="http://schemas.microsoft.com/office/spreadsheetml/2010/11/ac" url="https://d.docs.live.net/a76b78698ac40a99/IEEE/802/EC Phone Conferences/19_0604/"/>
    </mc:Choice>
  </mc:AlternateContent>
  <xr:revisionPtr revIDLastSave="11" documentId="8_{C7401905-24F0-4607-827F-13285EF53C4A}" xr6:coauthVersionLast="43" xr6:coauthVersionMax="43" xr10:uidLastSave="{22509B1F-BC7C-4749-A2CF-B66801A60514}"/>
  <bookViews>
    <workbookView xWindow="-21905" yWindow="110" windowWidth="16165" windowHeight="14235" xr2:uid="{00000000-000D-0000-FFFF-FFFF00000000}"/>
  </bookViews>
  <sheets>
    <sheet name="EC Telecon Tues 4 June Agenda" sheetId="1" r:id="rId1"/>
    <sheet name="EC Roster - Vote Calculator" sheetId="2" r:id="rId2"/>
  </sheets>
  <definedNames>
    <definedName name="_xlnm.Print_Area" localSheetId="0">'EC Telecon Tues 4 June Agenda'!$A$1:$G$30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1" l="1"/>
  <c r="F11" i="1" s="1"/>
  <c r="A10" i="1"/>
  <c r="G25" i="2" l="1"/>
  <c r="G24" i="2"/>
  <c r="G23" i="2"/>
  <c r="H25" i="2" l="1"/>
  <c r="H24" i="2"/>
  <c r="H23" i="2"/>
  <c r="F25" i="2"/>
  <c r="F24" i="2"/>
  <c r="F23" i="2"/>
  <c r="F7" i="1" l="1"/>
  <c r="D23" i="2" l="1"/>
  <c r="F8" i="1"/>
  <c r="F9" i="1" s="1"/>
  <c r="F12" i="1" s="1"/>
  <c r="F13" i="1" s="1"/>
  <c r="F14" i="1" s="1"/>
  <c r="F15" i="1" s="1"/>
  <c r="F16" i="1" s="1"/>
  <c r="F17" i="1" s="1"/>
  <c r="F18" i="1" s="1"/>
  <c r="F19" i="1" s="1"/>
  <c r="A7" i="1"/>
  <c r="A12" i="1" s="1"/>
  <c r="A14" i="1" l="1"/>
  <c r="A15" i="1" s="1"/>
  <c r="A18" i="1" s="1"/>
  <c r="A13" i="1"/>
  <c r="F20" i="1"/>
  <c r="F21" i="1" s="1"/>
  <c r="F22" i="1" s="1"/>
  <c r="F23" i="1" l="1"/>
  <c r="F24" i="1" s="1"/>
  <c r="F25" i="1" s="1"/>
  <c r="F26" i="1" s="1"/>
  <c r="F27" i="1" s="1"/>
  <c r="F28" i="1" s="1"/>
  <c r="F29" i="1" s="1"/>
  <c r="G30" i="1" s="1"/>
  <c r="A16" i="1"/>
  <c r="A17" i="1" s="1"/>
  <c r="A19" i="1"/>
  <c r="A20" i="1" s="1"/>
  <c r="A21" i="1"/>
  <c r="A23" i="1" l="1"/>
  <c r="A22" i="1"/>
  <c r="A24" i="1" l="1"/>
  <c r="A25" i="1" s="1"/>
  <c r="A26" i="1" s="1"/>
  <c r="A27" i="1"/>
  <c r="A28" i="1" l="1"/>
  <c r="A29" i="1" s="1"/>
  <c r="A30" i="1" s="1"/>
</calcChain>
</file>

<file path=xl/sharedStrings.xml><?xml version="1.0" encoding="utf-8"?>
<sst xmlns="http://schemas.openxmlformats.org/spreadsheetml/2006/main" count="131" uniqueCount="95">
  <si>
    <t>Rosdahl</t>
  </si>
  <si>
    <t>Nikolich</t>
  </si>
  <si>
    <t>Key:</t>
  </si>
  <si>
    <t xml:space="preserve"> </t>
  </si>
  <si>
    <t>Special Orders</t>
  </si>
  <si>
    <t>Category  (* = consent agenda)</t>
  </si>
  <si>
    <t>MEETING CALLED TO ORDER</t>
  </si>
  <si>
    <t>MI</t>
  </si>
  <si>
    <t>II</t>
  </si>
  <si>
    <t>Announcements from the Chair</t>
  </si>
  <si>
    <t>EC Position</t>
  </si>
  <si>
    <t>Name</t>
  </si>
  <si>
    <t>Voting 
Status</t>
  </si>
  <si>
    <t>Chair</t>
  </si>
  <si>
    <t>Vice Chair</t>
  </si>
  <si>
    <t>James Gilb</t>
  </si>
  <si>
    <t>Exec Sec</t>
  </si>
  <si>
    <t>Jon Rosdahl</t>
  </si>
  <si>
    <t>Record Sec</t>
  </si>
  <si>
    <t>John D'Ambrosia</t>
  </si>
  <si>
    <t>Clint Chaplin</t>
  </si>
  <si>
    <t>David Law</t>
  </si>
  <si>
    <t>Roger Marks</t>
  </si>
  <si>
    <t>non-voting</t>
  </si>
  <si>
    <t xml:space="preserve">Steve Shellhammer </t>
  </si>
  <si>
    <t>Subir Das</t>
  </si>
  <si>
    <t>Apurva Mody</t>
  </si>
  <si>
    <t>Memb Emer</t>
  </si>
  <si>
    <t>Geoff Thompson</t>
  </si>
  <si>
    <t> Total Eligible 
EC Voters</t>
  </si>
  <si>
    <t>Other attendeess :</t>
  </si>
  <si>
    <t>ME - Motion, External, MI - Motion, Internal, 
DT- Discussion Topic, II - Information Item</t>
  </si>
  <si>
    <t>Treasurer</t>
  </si>
  <si>
    <t>EC Action Item Status review</t>
  </si>
  <si>
    <t>Nikolich / D'Ambrosia</t>
  </si>
  <si>
    <t>Dawn Slykhouse (Face-to-Face)</t>
  </si>
  <si>
    <t>DT</t>
  </si>
  <si>
    <t>Bob Heile</t>
  </si>
  <si>
    <t xml:space="preserve">APPROVE OR MODIFY AGENDA - </t>
  </si>
  <si>
    <t xml:space="preserve"> Adjourn</t>
  </si>
  <si>
    <t>Motions from WG Chairs</t>
  </si>
  <si>
    <t>update:</t>
  </si>
  <si>
    <t>Nic Orlando - IEEE-SA</t>
  </si>
  <si>
    <t>Patrick Slatts - IEEE-SA</t>
  </si>
  <si>
    <t>Jonathan Goldberg - IEEE-SA</t>
  </si>
  <si>
    <t>Jodi Haasz - IEEE-SA</t>
  </si>
  <si>
    <t>Rick Alvin (Linespeed)</t>
  </si>
  <si>
    <t>Marks</t>
  </si>
  <si>
    <t>yes</t>
  </si>
  <si>
    <t xml:space="preserve">No </t>
  </si>
  <si>
    <t>abstain</t>
  </si>
  <si>
    <t>nv</t>
  </si>
  <si>
    <t>minutes not allocated.</t>
  </si>
  <si>
    <t>DRAFT AGENDA  -  IEEE 802 LMSC EXECUTIVE COMMITTEE INTERIM TELECON</t>
  </si>
  <si>
    <t>Reports from WG and SC Chairs</t>
  </si>
  <si>
    <t>Paul Nikolich</t>
  </si>
  <si>
    <t>Regrets:</t>
  </si>
  <si>
    <t>Venue Related Topics</t>
  </si>
  <si>
    <t xml:space="preserve">
Motion #2</t>
  </si>
  <si>
    <t>Tim Godfrey</t>
  </si>
  <si>
    <t xml:space="preserve">
Motion #1</t>
  </si>
  <si>
    <t xml:space="preserve">
Motion #3</t>
  </si>
  <si>
    <t>Andrew Myles</t>
  </si>
  <si>
    <t>JTC1 - SC Chair</t>
  </si>
  <si>
    <t>Jay Holcomb</t>
  </si>
  <si>
    <t>Report on 2021/2022 Future Venue Contract status</t>
  </si>
  <si>
    <t>Leadership Conference - 14 July 2018 -- LEADERSHIP-CON 2018 Action item review</t>
  </si>
  <si>
    <t>D'Ambrosia/Parson/Gilb</t>
  </si>
  <si>
    <t xml:space="preserve">Dorothy Stanley </t>
  </si>
  <si>
    <t>George Zimmerman</t>
  </si>
  <si>
    <t>Tuesday 1:00PM-3:00PM ET, 4 June 2019</t>
  </si>
  <si>
    <t>The EC AdHoc: "myProject Redesign Report":</t>
  </si>
  <si>
    <t>Report: July 2019 Plenary Status</t>
  </si>
  <si>
    <t>Reciprocal Attendance Credit, potential issue and resolution</t>
  </si>
  <si>
    <t>Holcomb</t>
  </si>
  <si>
    <t>Mody/Heile</t>
  </si>
  <si>
    <t>Glenn Parsons /John Messenger</t>
  </si>
  <si>
    <t>Update Chair's Guidelines - Definition of 1st Study Group Meeting</t>
  </si>
  <si>
    <t>D'Ambrosia / Gilb</t>
  </si>
  <si>
    <t>Rules and P&amp;P Issues</t>
  </si>
  <si>
    <t>Review AudCom responses</t>
  </si>
  <si>
    <t xml:space="preserve">Updates to the Chair’s Guidelines                                            </t>
  </si>
  <si>
    <t>Law/Gilb/D’Ambrosia</t>
  </si>
  <si>
    <t>Gilb</t>
  </si>
  <si>
    <t>Fee Waiver Requests for the next plenary session:
      Balazs Bertenyi (3GPP RAN Chair)</t>
  </si>
  <si>
    <t xml:space="preserve">Rechartering SGs versus extensions (Definition of 1st Study Group Meeting) </t>
  </si>
  <si>
    <t>802.21 Hibernation Plan</t>
  </si>
  <si>
    <t>Das / Nikolich</t>
  </si>
  <si>
    <t>Update - EC Action Item Summary (including Leadership Conference - 14 July 2018 -- LEADERSHIP-CON 2018 Action item review)</t>
  </si>
  <si>
    <t>Motion:
Approve moving the 802.22.3 PAR to the 802.15 Working Group
(M)  Apurva Mody     (2) Bob Heile</t>
  </si>
  <si>
    <t>Motion:
Approve a request to NesCom to change the 802.22.3 PAR number to  802.15.22.3 and change the working group from 802.22 to 802.15 as well as update the contact info as needed.
(M) Apurva Mody      (2) Bob Heile</t>
  </si>
  <si>
    <t>MI*</t>
  </si>
  <si>
    <t>Participation in IEEE activities by Participants on the BIS Entity List</t>
  </si>
  <si>
    <t>Ho Sang/ Wiggins</t>
  </si>
  <si>
    <t>R4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</si>
</sst>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 &quot;General"/>
    <numFmt numFmtId="165" formatCode="hh&quot;:&quot;mm&quot; &quot;AM/PM&quot; &quot;"/>
    <numFmt numFmtId="166" formatCode="[$-409]d\-mmm;@"/>
    <numFmt numFmtId="167" formatCode="0.000"/>
  </numFmts>
  <fonts count="30" x14ac:knownFonts="1">
    <font>
      <sz val="11"/>
      <color theme="1"/>
      <name val="Calibri"/>
      <family val="2"/>
      <scheme val="minor"/>
    </font>
    <font>
      <sz val="10"/>
      <color theme="1"/>
      <name val="Arial"/>
      <family val="2"/>
    </font>
    <font>
      <sz val="11"/>
      <color theme="1"/>
      <name val="Arial"/>
      <family val="2"/>
    </font>
    <font>
      <b/>
      <sz val="12"/>
      <color theme="1"/>
      <name val="Arial"/>
      <family val="2"/>
    </font>
    <font>
      <b/>
      <sz val="8"/>
      <color indexed="8"/>
      <name val="Times New Roman"/>
      <family val="1"/>
    </font>
    <font>
      <sz val="11"/>
      <name val="Calibri"/>
      <family val="2"/>
      <scheme val="minor"/>
    </font>
    <font>
      <sz val="10"/>
      <color theme="1"/>
      <name val="Calibri"/>
      <family val="2"/>
      <scheme val="minor"/>
    </font>
    <font>
      <sz val="11"/>
      <color theme="0" tint="-0.249977111117893"/>
      <name val="Calibri"/>
      <family val="2"/>
      <scheme val="minor"/>
    </font>
    <font>
      <b/>
      <sz val="11"/>
      <color indexed="8"/>
      <name val="Times New Roman"/>
      <family val="1"/>
    </font>
    <font>
      <b/>
      <sz val="10"/>
      <color indexed="8"/>
      <name val="Times New Roman"/>
      <family val="1"/>
    </font>
    <font>
      <b/>
      <sz val="10"/>
      <name val="Times New Roman"/>
      <family val="1"/>
    </font>
    <font>
      <b/>
      <sz val="10"/>
      <color indexed="8"/>
      <name val="Calibri"/>
      <family val="2"/>
      <scheme val="minor"/>
    </font>
    <font>
      <sz val="10"/>
      <color indexed="8"/>
      <name val="Courier New"/>
      <family val="3"/>
    </font>
    <font>
      <sz val="10"/>
      <color indexed="8"/>
      <name val="Times New Roman"/>
      <family val="1"/>
    </font>
    <font>
      <sz val="10"/>
      <name val="Times New Roman"/>
      <family val="1"/>
    </font>
    <font>
      <sz val="10"/>
      <color theme="0"/>
      <name val="Times New Roman"/>
      <family val="1"/>
    </font>
    <font>
      <b/>
      <sz val="10"/>
      <color theme="1"/>
      <name val="Calibri"/>
      <family val="2"/>
      <scheme val="minor"/>
    </font>
    <font>
      <b/>
      <sz val="9"/>
      <color indexed="8"/>
      <name val="Times New Roman"/>
      <family val="1"/>
    </font>
    <font>
      <sz val="9"/>
      <color indexed="8"/>
      <name val="Courier New"/>
      <family val="3"/>
    </font>
    <font>
      <sz val="9"/>
      <color indexed="8"/>
      <name val="Times New Roman"/>
      <family val="1"/>
    </font>
    <font>
      <sz val="9"/>
      <color theme="0"/>
      <name val="Times New Roman"/>
      <family val="1"/>
    </font>
    <font>
      <sz val="9"/>
      <color theme="1"/>
      <name val="Calibri"/>
      <family val="2"/>
      <scheme val="minor"/>
    </font>
    <font>
      <b/>
      <sz val="10"/>
      <color theme="1"/>
      <name val="Times New Roman"/>
      <family val="1"/>
    </font>
    <font>
      <b/>
      <i/>
      <sz val="10"/>
      <color indexed="8"/>
      <name val="Times New Roman"/>
      <family val="1"/>
    </font>
    <font>
      <b/>
      <sz val="10"/>
      <color rgb="FF000000"/>
      <name val="Arial"/>
      <family val="2"/>
    </font>
    <font>
      <sz val="10"/>
      <color rgb="FF000000"/>
      <name val="Times New Roman"/>
      <family val="1"/>
    </font>
    <font>
      <sz val="10"/>
      <name val="Arial"/>
      <family val="2"/>
    </font>
    <font>
      <strike/>
      <sz val="10"/>
      <color indexed="8"/>
      <name val="Times New Roman"/>
      <family val="1"/>
    </font>
    <font>
      <strike/>
      <sz val="10"/>
      <name val="Times New Roman"/>
      <family val="1"/>
    </font>
    <font>
      <strike/>
      <sz val="9"/>
      <color indexed="8"/>
      <name val="Times New Roman"/>
      <family val="1"/>
    </font>
  </fonts>
  <fills count="6">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theme="7" tint="0.59999389629810485"/>
        <bgColor indexed="64"/>
      </patternFill>
    </fill>
  </fills>
  <borders count="25">
    <border>
      <left/>
      <right/>
      <top/>
      <bottom/>
      <diagonal/>
    </border>
    <border>
      <left style="thin">
        <color auto="1"/>
      </left>
      <right style="thin">
        <color auto="1"/>
      </right>
      <top style="thin">
        <color auto="1"/>
      </top>
      <bottom style="thin">
        <color auto="1"/>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ck">
        <color indexed="64"/>
      </top>
      <bottom/>
      <diagonal/>
    </border>
    <border>
      <left style="thin">
        <color indexed="64"/>
      </left>
      <right style="thin">
        <color indexed="64"/>
      </right>
      <top/>
      <bottom style="thick">
        <color indexed="64"/>
      </bottom>
      <diagonal/>
    </border>
    <border>
      <left/>
      <right style="thin">
        <color auto="1"/>
      </right>
      <top style="thin">
        <color auto="1"/>
      </top>
      <bottom/>
      <diagonal/>
    </border>
    <border>
      <left/>
      <right style="thin">
        <color auto="1"/>
      </right>
      <top/>
      <bottom style="thin">
        <color auto="1"/>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ck">
        <color indexed="64"/>
      </left>
      <right style="thin">
        <color indexed="64"/>
      </right>
      <top style="thin">
        <color indexed="64"/>
      </top>
      <bottom/>
      <diagonal/>
    </border>
    <border>
      <left style="thick">
        <color indexed="64"/>
      </left>
      <right/>
      <top/>
      <bottom style="thick">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s>
  <cellStyleXfs count="1">
    <xf numFmtId="0" fontId="0" fillId="0" borderId="0"/>
  </cellStyleXfs>
  <cellXfs count="124">
    <xf numFmtId="0" fontId="0" fillId="0" borderId="0" xfId="0"/>
    <xf numFmtId="0" fontId="1" fillId="0" borderId="4" xfId="0" applyFont="1" applyBorder="1" applyAlignment="1">
      <alignment horizontal="center" vertical="center"/>
    </xf>
    <xf numFmtId="0" fontId="1" fillId="0" borderId="1" xfId="0" applyFont="1" applyBorder="1"/>
    <xf numFmtId="0" fontId="1" fillId="0" borderId="5" xfId="0" applyFont="1" applyBorder="1" applyAlignment="1">
      <alignment horizontal="center" vertical="center"/>
    </xf>
    <xf numFmtId="0" fontId="1" fillId="0" borderId="6" xfId="0" applyFont="1" applyBorder="1"/>
    <xf numFmtId="0" fontId="0" fillId="0" borderId="0" xfId="0" applyAlignment="1">
      <alignment horizontal="center"/>
    </xf>
    <xf numFmtId="0" fontId="5" fillId="0" borderId="0" xfId="0" applyFont="1"/>
    <xf numFmtId="0" fontId="6" fillId="0" borderId="0" xfId="0" applyFont="1" applyFill="1" applyAlignment="1">
      <alignment vertical="top" wrapText="1"/>
    </xf>
    <xf numFmtId="0" fontId="3" fillId="0" borderId="11" xfId="0" applyFont="1" applyBorder="1" applyAlignment="1">
      <alignment horizontal="center" vertical="center"/>
    </xf>
    <xf numFmtId="0" fontId="0" fillId="0" borderId="0" xfId="0" applyAlignment="1">
      <alignment horizontal="right"/>
    </xf>
    <xf numFmtId="0" fontId="1" fillId="0" borderId="10" xfId="0" applyFont="1" applyBorder="1" applyAlignment="1">
      <alignment horizontal="center"/>
    </xf>
    <xf numFmtId="0" fontId="1" fillId="0" borderId="13" xfId="0" applyFont="1" applyBorder="1" applyAlignment="1">
      <alignment horizontal="center"/>
    </xf>
    <xf numFmtId="0" fontId="2" fillId="0" borderId="9" xfId="0" applyFont="1" applyBorder="1" applyAlignment="1">
      <alignment horizontal="center"/>
    </xf>
    <xf numFmtId="0" fontId="0" fillId="0" borderId="14" xfId="0" applyBorder="1" applyAlignment="1">
      <alignment horizontal="center" vertical="center"/>
    </xf>
    <xf numFmtId="0" fontId="7" fillId="0" borderId="0" xfId="0" applyFont="1"/>
    <xf numFmtId="0" fontId="1" fillId="0" borderId="14" xfId="0" applyFont="1" applyBorder="1" applyAlignment="1">
      <alignment horizontal="center" vertical="center" wrapText="1"/>
    </xf>
    <xf numFmtId="0" fontId="0" fillId="0" borderId="0" xfId="0" applyBorder="1" applyAlignment="1">
      <alignment horizontal="center"/>
    </xf>
    <xf numFmtId="0" fontId="6" fillId="0" borderId="0" xfId="0" applyFont="1" applyAlignment="1">
      <alignment horizontal="left" vertical="top" wrapText="1" indent="2"/>
    </xf>
    <xf numFmtId="0" fontId="6" fillId="0" borderId="0" xfId="0" applyFont="1" applyAlignment="1">
      <alignment vertical="top" wrapText="1"/>
    </xf>
    <xf numFmtId="164" fontId="11" fillId="0" borderId="1" xfId="0" applyNumberFormat="1" applyFont="1" applyFill="1" applyBorder="1" applyAlignment="1" applyProtection="1">
      <alignment horizontal="left" vertical="top" wrapText="1"/>
    </xf>
    <xf numFmtId="2" fontId="13" fillId="0" borderId="1" xfId="0" applyNumberFormat="1" applyFont="1" applyFill="1" applyBorder="1" applyAlignment="1" applyProtection="1">
      <alignment horizontal="left" vertical="top" wrapText="1"/>
    </xf>
    <xf numFmtId="1" fontId="13" fillId="0" borderId="1" xfId="0" applyNumberFormat="1" applyFont="1" applyFill="1" applyBorder="1" applyAlignment="1" applyProtection="1">
      <alignment horizontal="center" vertical="top" wrapText="1"/>
    </xf>
    <xf numFmtId="1" fontId="13" fillId="4" borderId="1" xfId="0" applyNumberFormat="1" applyFont="1" applyFill="1" applyBorder="1" applyAlignment="1" applyProtection="1">
      <alignment horizontal="center" vertical="top" wrapText="1"/>
    </xf>
    <xf numFmtId="0" fontId="6" fillId="4" borderId="0" xfId="0" applyFont="1" applyFill="1" applyAlignment="1">
      <alignment vertical="top" wrapText="1"/>
    </xf>
    <xf numFmtId="0" fontId="16" fillId="0" borderId="0" xfId="0" applyFont="1" applyAlignment="1">
      <alignment vertical="top" wrapText="1"/>
    </xf>
    <xf numFmtId="0" fontId="6" fillId="0" borderId="0" xfId="0" applyFont="1" applyAlignment="1">
      <alignment horizontal="left" vertical="top" wrapText="1"/>
    </xf>
    <xf numFmtId="0" fontId="21" fillId="0" borderId="0" xfId="0" applyFont="1" applyAlignment="1">
      <alignment vertical="top" wrapText="1"/>
    </xf>
    <xf numFmtId="0" fontId="0" fillId="0" borderId="0" xfId="0" applyFont="1"/>
    <xf numFmtId="2" fontId="9" fillId="0" borderId="1" xfId="0" applyNumberFormat="1" applyFont="1" applyFill="1" applyBorder="1" applyAlignment="1" applyProtection="1">
      <alignment horizontal="left" vertical="top" wrapText="1"/>
    </xf>
    <xf numFmtId="0" fontId="16" fillId="4" borderId="0" xfId="0" applyFont="1" applyFill="1" applyAlignment="1">
      <alignment vertical="top" wrapText="1"/>
    </xf>
    <xf numFmtId="0" fontId="16" fillId="0" borderId="0" xfId="0" applyFont="1" applyAlignment="1">
      <alignment horizontal="left" vertical="top" wrapText="1" indent="2"/>
    </xf>
    <xf numFmtId="2" fontId="23" fillId="0" borderId="1" xfId="0" applyNumberFormat="1" applyFont="1" applyFill="1" applyBorder="1" applyAlignment="1" applyProtection="1">
      <alignment horizontal="left" vertical="top" wrapText="1"/>
    </xf>
    <xf numFmtId="2" fontId="23" fillId="0" borderId="1" xfId="0" applyNumberFormat="1" applyFont="1" applyFill="1" applyBorder="1" applyAlignment="1" applyProtection="1">
      <alignment horizontal="left" vertical="center" wrapText="1"/>
    </xf>
    <xf numFmtId="0" fontId="22" fillId="4" borderId="1" xfId="0" applyFont="1" applyFill="1" applyBorder="1" applyAlignment="1">
      <alignment horizontal="left" vertical="top" wrapText="1"/>
    </xf>
    <xf numFmtId="0" fontId="6" fillId="0" borderId="0" xfId="0" applyFont="1" applyAlignment="1">
      <alignment horizontal="left" vertical="top" wrapText="1" indent="2"/>
    </xf>
    <xf numFmtId="0" fontId="1" fillId="0" borderId="1" xfId="0" applyFont="1" applyBorder="1" applyAlignment="1">
      <alignment wrapText="1"/>
    </xf>
    <xf numFmtId="164" fontId="10" fillId="0" borderId="1" xfId="0" applyNumberFormat="1" applyFont="1" applyFill="1" applyBorder="1" applyAlignment="1" applyProtection="1">
      <alignment horizontal="center" vertical="top" wrapText="1"/>
    </xf>
    <xf numFmtId="2" fontId="10" fillId="0" borderId="1" xfId="0" applyNumberFormat="1" applyFont="1" applyFill="1" applyBorder="1" applyAlignment="1" applyProtection="1">
      <alignment horizontal="center" vertical="top" wrapText="1"/>
    </xf>
    <xf numFmtId="2" fontId="14" fillId="0" borderId="1" xfId="0" applyNumberFormat="1" applyFont="1" applyFill="1" applyBorder="1" applyAlignment="1" applyProtection="1">
      <alignment horizontal="center" vertical="top" wrapText="1"/>
    </xf>
    <xf numFmtId="0" fontId="6" fillId="0" borderId="0" xfId="0" applyFont="1" applyAlignment="1">
      <alignment horizontal="center" vertical="top" wrapText="1"/>
    </xf>
    <xf numFmtId="1" fontId="13" fillId="3" borderId="1" xfId="0" applyNumberFormat="1" applyFont="1" applyFill="1" applyBorder="1" applyAlignment="1" applyProtection="1">
      <alignment horizontal="center" vertical="top" wrapText="1"/>
    </xf>
    <xf numFmtId="0" fontId="2" fillId="0" borderId="16" xfId="0" applyFont="1" applyBorder="1"/>
    <xf numFmtId="0" fontId="3" fillId="0" borderId="17" xfId="0" applyFont="1" applyBorder="1" applyAlignment="1">
      <alignment horizontal="center" vertical="center" wrapText="1"/>
    </xf>
    <xf numFmtId="0" fontId="3" fillId="0" borderId="18" xfId="0" applyFont="1" applyBorder="1" applyAlignment="1">
      <alignment horizontal="center" vertical="center"/>
    </xf>
    <xf numFmtId="0" fontId="1" fillId="0" borderId="9" xfId="0" applyFont="1" applyBorder="1" applyAlignment="1">
      <alignment horizontal="center"/>
    </xf>
    <xf numFmtId="0" fontId="1" fillId="0" borderId="19" xfId="0" applyFont="1" applyBorder="1" applyAlignment="1">
      <alignment horizontal="center"/>
    </xf>
    <xf numFmtId="0" fontId="2" fillId="0" borderId="10" xfId="0" applyFont="1" applyBorder="1" applyAlignment="1">
      <alignment horizontal="center"/>
    </xf>
    <xf numFmtId="0" fontId="1" fillId="0" borderId="20" xfId="0" applyFont="1" applyBorder="1" applyAlignment="1">
      <alignment horizontal="center" vertical="center"/>
    </xf>
    <xf numFmtId="0" fontId="1" fillId="0" borderId="21" xfId="0" applyFont="1" applyBorder="1"/>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6" fillId="0" borderId="0" xfId="0" applyFont="1" applyAlignment="1">
      <alignment horizontal="left" vertical="top" wrapText="1" indent="2"/>
    </xf>
    <xf numFmtId="2" fontId="24" fillId="0" borderId="1" xfId="0" applyNumberFormat="1" applyFont="1" applyFill="1" applyBorder="1" applyAlignment="1" applyProtection="1">
      <alignment horizontal="left" vertical="top" wrapText="1"/>
    </xf>
    <xf numFmtId="0" fontId="6" fillId="0" borderId="0" xfId="0" applyFont="1" applyBorder="1" applyAlignment="1">
      <alignment horizontal="left" vertical="top" wrapText="1" indent="2"/>
    </xf>
    <xf numFmtId="0" fontId="6" fillId="0" borderId="0" xfId="0" applyFont="1" applyBorder="1" applyAlignment="1">
      <alignment vertical="top" wrapText="1"/>
    </xf>
    <xf numFmtId="2" fontId="9" fillId="0" borderId="0" xfId="0" applyNumberFormat="1" applyFont="1" applyFill="1" applyBorder="1" applyAlignment="1" applyProtection="1">
      <alignment horizontal="left" vertical="top" wrapText="1"/>
    </xf>
    <xf numFmtId="164" fontId="8" fillId="0" borderId="1" xfId="0" applyNumberFormat="1" applyFont="1" applyFill="1" applyBorder="1" applyAlignment="1" applyProtection="1">
      <alignment horizontal="center" vertical="top" wrapText="1"/>
    </xf>
    <xf numFmtId="166" fontId="10" fillId="5" borderId="1" xfId="0" applyNumberFormat="1" applyFont="1" applyFill="1" applyBorder="1" applyAlignment="1" applyProtection="1">
      <alignment horizontal="center" vertical="center" wrapText="1"/>
    </xf>
    <xf numFmtId="164" fontId="9" fillId="0" borderId="1" xfId="0" applyNumberFormat="1" applyFont="1" applyFill="1" applyBorder="1" applyAlignment="1" applyProtection="1">
      <alignment horizontal="center" vertical="top" wrapText="1"/>
    </xf>
    <xf numFmtId="164" fontId="17" fillId="0" borderId="1" xfId="0" applyNumberFormat="1" applyFont="1" applyFill="1" applyBorder="1" applyAlignment="1" applyProtection="1">
      <alignment vertical="top" wrapText="1"/>
    </xf>
    <xf numFmtId="164" fontId="10" fillId="2" borderId="1" xfId="0" applyNumberFormat="1" applyFont="1" applyFill="1" applyBorder="1" applyAlignment="1" applyProtection="1">
      <alignment horizontal="center" vertical="top" wrapText="1"/>
    </xf>
    <xf numFmtId="164" fontId="17" fillId="2" borderId="1" xfId="0" applyNumberFormat="1" applyFont="1" applyFill="1" applyBorder="1" applyAlignment="1" applyProtection="1">
      <alignment vertical="top" wrapText="1"/>
    </xf>
    <xf numFmtId="164" fontId="11" fillId="2" borderId="1" xfId="0" applyNumberFormat="1" applyFont="1" applyFill="1" applyBorder="1" applyAlignment="1" applyProtection="1">
      <alignment horizontal="left" vertical="top" wrapText="1"/>
    </xf>
    <xf numFmtId="1" fontId="12" fillId="2" borderId="1" xfId="0" applyNumberFormat="1" applyFont="1" applyFill="1" applyBorder="1" applyAlignment="1" applyProtection="1">
      <alignment horizontal="center" vertical="top" wrapText="1"/>
    </xf>
    <xf numFmtId="164" fontId="10" fillId="3" borderId="1" xfId="0" applyNumberFormat="1" applyFont="1" applyFill="1" applyBorder="1" applyAlignment="1" applyProtection="1">
      <alignment horizontal="center" vertical="top" wrapText="1"/>
    </xf>
    <xf numFmtId="164" fontId="17" fillId="3" borderId="1" xfId="0" applyNumberFormat="1" applyFont="1" applyFill="1" applyBorder="1" applyAlignment="1" applyProtection="1">
      <alignment horizontal="left" vertical="top" wrapText="1"/>
    </xf>
    <xf numFmtId="164" fontId="11" fillId="3" borderId="1" xfId="0" applyNumberFormat="1" applyFont="1" applyFill="1" applyBorder="1" applyAlignment="1" applyProtection="1">
      <alignment horizontal="left" vertical="top" wrapText="1"/>
    </xf>
    <xf numFmtId="0" fontId="0" fillId="0" borderId="1" xfId="0" applyBorder="1"/>
    <xf numFmtId="0" fontId="0" fillId="0" borderId="1" xfId="0" applyBorder="1" applyAlignment="1">
      <alignment wrapText="1"/>
    </xf>
    <xf numFmtId="0" fontId="6" fillId="0" borderId="1" xfId="0" applyFont="1" applyBorder="1" applyAlignment="1">
      <alignment wrapText="1"/>
    </xf>
    <xf numFmtId="0" fontId="26" fillId="0" borderId="1" xfId="0" applyFont="1" applyBorder="1" applyAlignment="1">
      <alignment horizontal="left" vertical="center" wrapText="1" readingOrder="1"/>
    </xf>
    <xf numFmtId="164" fontId="4" fillId="0" borderId="20" xfId="0" applyNumberFormat="1" applyFont="1" applyFill="1" applyBorder="1" applyAlignment="1" applyProtection="1">
      <alignment horizontal="left" vertical="top" wrapText="1"/>
    </xf>
    <xf numFmtId="164" fontId="10" fillId="0" borderId="21" xfId="0" applyNumberFormat="1" applyFont="1" applyFill="1" applyBorder="1" applyAlignment="1" applyProtection="1">
      <alignment horizontal="center" vertical="top" wrapText="1"/>
    </xf>
    <xf numFmtId="164" fontId="8" fillId="0" borderId="21" xfId="0" applyNumberFormat="1" applyFont="1" applyFill="1" applyBorder="1" applyAlignment="1" applyProtection="1">
      <alignment horizontal="center" vertical="top" wrapText="1"/>
    </xf>
    <xf numFmtId="164" fontId="11" fillId="0" borderId="21" xfId="0" applyNumberFormat="1" applyFont="1" applyFill="1" applyBorder="1" applyAlignment="1" applyProtection="1">
      <alignment horizontal="left" vertical="top" wrapText="1"/>
    </xf>
    <xf numFmtId="1" fontId="13" fillId="0" borderId="21" xfId="0" applyNumberFormat="1" applyFont="1" applyFill="1" applyBorder="1" applyAlignment="1" applyProtection="1">
      <alignment horizontal="center" vertical="top" wrapText="1"/>
    </xf>
    <xf numFmtId="164" fontId="17" fillId="0" borderId="22" xfId="0" applyNumberFormat="1" applyFont="1" applyFill="1" applyBorder="1" applyAlignment="1" applyProtection="1">
      <alignment horizontal="right" vertical="top" wrapText="1"/>
    </xf>
    <xf numFmtId="164" fontId="4" fillId="0" borderId="4" xfId="0" applyNumberFormat="1" applyFont="1" applyFill="1" applyBorder="1" applyAlignment="1" applyProtection="1">
      <alignment horizontal="right" vertical="center" wrapText="1"/>
    </xf>
    <xf numFmtId="164" fontId="17" fillId="0" borderId="23" xfId="0" applyNumberFormat="1" applyFont="1" applyFill="1" applyBorder="1" applyAlignment="1" applyProtection="1">
      <alignment horizontal="right" vertical="top" wrapText="1"/>
    </xf>
    <xf numFmtId="164" fontId="9" fillId="0" borderId="4" xfId="0" applyNumberFormat="1" applyFont="1" applyFill="1" applyBorder="1" applyAlignment="1" applyProtection="1">
      <alignment vertical="top" wrapText="1"/>
    </xf>
    <xf numFmtId="49" fontId="17" fillId="0" borderId="4" xfId="0" applyNumberFormat="1" applyFont="1" applyFill="1" applyBorder="1" applyAlignment="1" applyProtection="1">
      <alignment horizontal="left" vertical="top" wrapText="1"/>
    </xf>
    <xf numFmtId="165" fontId="17" fillId="0" borderId="23" xfId="0" applyNumberFormat="1" applyFont="1" applyFill="1" applyBorder="1" applyAlignment="1" applyProtection="1">
      <alignment horizontal="right" vertical="top" wrapText="1"/>
    </xf>
    <xf numFmtId="164" fontId="9" fillId="2" borderId="4" xfId="0" applyNumberFormat="1" applyFont="1" applyFill="1" applyBorder="1" applyAlignment="1" applyProtection="1">
      <alignment horizontal="left" vertical="top" wrapText="1"/>
    </xf>
    <xf numFmtId="164" fontId="18" fillId="2" borderId="23" xfId="0" applyNumberFormat="1" applyFont="1" applyFill="1" applyBorder="1" applyAlignment="1" applyProtection="1">
      <alignment horizontal="right" vertical="top" wrapText="1"/>
    </xf>
    <xf numFmtId="164" fontId="9" fillId="3" borderId="4" xfId="0" applyNumberFormat="1" applyFont="1" applyFill="1" applyBorder="1" applyAlignment="1" applyProtection="1">
      <alignment vertical="top" wrapText="1"/>
    </xf>
    <xf numFmtId="165" fontId="17" fillId="3" borderId="23" xfId="0" applyNumberFormat="1" applyFont="1" applyFill="1" applyBorder="1" applyAlignment="1" applyProtection="1">
      <alignment horizontal="right" vertical="top" wrapText="1"/>
    </xf>
    <xf numFmtId="2" fontId="9" fillId="0" borderId="4" xfId="0" applyNumberFormat="1" applyFont="1" applyFill="1" applyBorder="1" applyAlignment="1" applyProtection="1">
      <alignment horizontal="left" vertical="top" wrapText="1"/>
    </xf>
    <xf numFmtId="2" fontId="13" fillId="0" borderId="4" xfId="0" applyNumberFormat="1" applyFont="1" applyFill="1" applyBorder="1" applyAlignment="1" applyProtection="1">
      <alignment horizontal="left" vertical="top" wrapText="1"/>
    </xf>
    <xf numFmtId="165" fontId="19" fillId="0" borderId="23" xfId="0" applyNumberFormat="1" applyFont="1" applyFill="1" applyBorder="1" applyAlignment="1" applyProtection="1">
      <alignment horizontal="right" vertical="top" wrapText="1"/>
    </xf>
    <xf numFmtId="2" fontId="15" fillId="2" borderId="5" xfId="0" applyNumberFormat="1" applyFont="1" applyFill="1" applyBorder="1" applyAlignment="1" applyProtection="1">
      <alignment horizontal="left" vertical="top" wrapText="1"/>
    </xf>
    <xf numFmtId="2" fontId="15" fillId="2" borderId="6" xfId="0" applyNumberFormat="1" applyFont="1" applyFill="1" applyBorder="1" applyAlignment="1" applyProtection="1">
      <alignment horizontal="center" vertical="top" wrapText="1"/>
    </xf>
    <xf numFmtId="0" fontId="15" fillId="2" borderId="6" xfId="0" applyFont="1" applyFill="1" applyBorder="1" applyAlignment="1">
      <alignment vertical="top" wrapText="1"/>
    </xf>
    <xf numFmtId="2" fontId="15" fillId="2" borderId="6" xfId="0" applyNumberFormat="1" applyFont="1" applyFill="1" applyBorder="1" applyAlignment="1" applyProtection="1">
      <alignment horizontal="left" vertical="top" wrapText="1"/>
    </xf>
    <xf numFmtId="1" fontId="15" fillId="2" borderId="6" xfId="0" applyNumberFormat="1" applyFont="1" applyFill="1" applyBorder="1" applyAlignment="1" applyProtection="1">
      <alignment horizontal="center" vertical="top" wrapText="1"/>
    </xf>
    <xf numFmtId="165" fontId="20" fillId="2" borderId="24" xfId="0" applyNumberFormat="1" applyFont="1" applyFill="1" applyBorder="1" applyAlignment="1" applyProtection="1">
      <alignment horizontal="right" vertical="top" wrapText="1"/>
    </xf>
    <xf numFmtId="0" fontId="0" fillId="0" borderId="1" xfId="0" applyBorder="1" applyAlignment="1">
      <alignment horizontal="center"/>
    </xf>
    <xf numFmtId="0" fontId="0" fillId="0" borderId="1" xfId="0" applyBorder="1" applyAlignment="1">
      <alignment horizontal="center" wrapText="1"/>
    </xf>
    <xf numFmtId="2" fontId="13" fillId="0" borderId="1" xfId="0" applyNumberFormat="1" applyFont="1" applyFill="1" applyBorder="1" applyAlignment="1" applyProtection="1">
      <alignment horizontal="left" vertical="top" wrapText="1" indent="1"/>
    </xf>
    <xf numFmtId="0" fontId="6" fillId="0" borderId="0" xfId="0" applyFont="1" applyAlignment="1">
      <alignment horizontal="left" vertical="top" wrapText="1" indent="2"/>
    </xf>
    <xf numFmtId="2" fontId="13" fillId="0" borderId="1" xfId="0" applyNumberFormat="1" applyFont="1" applyFill="1" applyBorder="1" applyAlignment="1" applyProtection="1">
      <alignment horizontal="left" vertical="center" wrapText="1" indent="2"/>
    </xf>
    <xf numFmtId="2" fontId="27" fillId="0" borderId="4" xfId="0" applyNumberFormat="1" applyFont="1" applyFill="1" applyBorder="1" applyAlignment="1" applyProtection="1">
      <alignment horizontal="left" vertical="top" wrapText="1"/>
    </xf>
    <xf numFmtId="2" fontId="28" fillId="0" borderId="1" xfId="0" applyNumberFormat="1" applyFont="1" applyFill="1" applyBorder="1" applyAlignment="1" applyProtection="1">
      <alignment horizontal="center" vertical="top" wrapText="1"/>
    </xf>
    <xf numFmtId="2" fontId="27" fillId="0" borderId="1" xfId="0" applyNumberFormat="1" applyFont="1" applyFill="1" applyBorder="1" applyAlignment="1" applyProtection="1">
      <alignment horizontal="left" vertical="top" wrapText="1"/>
    </xf>
    <xf numFmtId="1" fontId="27" fillId="4" borderId="1" xfId="0" applyNumberFormat="1" applyFont="1" applyFill="1" applyBorder="1" applyAlignment="1" applyProtection="1">
      <alignment horizontal="center" vertical="top" wrapText="1"/>
    </xf>
    <xf numFmtId="165" fontId="29" fillId="0" borderId="23" xfId="0" applyNumberFormat="1" applyFont="1" applyFill="1" applyBorder="1" applyAlignment="1" applyProtection="1">
      <alignment horizontal="right" vertical="top" wrapText="1"/>
    </xf>
    <xf numFmtId="2" fontId="25" fillId="0" borderId="1" xfId="0" applyNumberFormat="1" applyFont="1" applyFill="1" applyBorder="1" applyAlignment="1" applyProtection="1">
      <alignment horizontal="left" vertical="top" wrapText="1" indent="1"/>
    </xf>
    <xf numFmtId="2" fontId="27" fillId="0" borderId="1" xfId="0" applyNumberFormat="1" applyFont="1" applyFill="1" applyBorder="1" applyAlignment="1" applyProtection="1">
      <alignment horizontal="left" vertical="center" wrapText="1" indent="1"/>
    </xf>
    <xf numFmtId="2" fontId="9" fillId="3" borderId="4" xfId="0" applyNumberFormat="1" applyFont="1" applyFill="1" applyBorder="1" applyAlignment="1" applyProtection="1">
      <alignment horizontal="left" vertical="top" wrapText="1"/>
    </xf>
    <xf numFmtId="2" fontId="14" fillId="3" borderId="1" xfId="0" applyNumberFormat="1" applyFont="1" applyFill="1" applyBorder="1" applyAlignment="1" applyProtection="1">
      <alignment horizontal="center" vertical="top" wrapText="1"/>
    </xf>
    <xf numFmtId="2" fontId="13" fillId="3" borderId="1" xfId="0" applyNumberFormat="1" applyFont="1" applyFill="1" applyBorder="1" applyAlignment="1" applyProtection="1">
      <alignment horizontal="left" vertical="center" wrapText="1" indent="1"/>
    </xf>
    <xf numFmtId="2" fontId="13" fillId="3" borderId="1" xfId="0" applyNumberFormat="1" applyFont="1" applyFill="1" applyBorder="1" applyAlignment="1" applyProtection="1">
      <alignment horizontal="left" vertical="top" wrapText="1"/>
    </xf>
    <xf numFmtId="165" fontId="19" fillId="3" borderId="23" xfId="0" applyNumberFormat="1" applyFont="1" applyFill="1" applyBorder="1" applyAlignment="1" applyProtection="1">
      <alignment horizontal="right" vertical="top" wrapText="1"/>
    </xf>
    <xf numFmtId="0" fontId="6" fillId="0" borderId="0" xfId="0" applyFont="1" applyBorder="1" applyAlignment="1">
      <alignment horizontal="left" vertical="top" wrapText="1" indent="2"/>
    </xf>
    <xf numFmtId="0" fontId="6" fillId="0" borderId="0" xfId="0" applyFont="1" applyAlignment="1">
      <alignment horizontal="left" vertical="top" wrapText="1" indent="2"/>
    </xf>
    <xf numFmtId="16" fontId="1" fillId="0" borderId="7" xfId="0" applyNumberFormat="1" applyFont="1" applyBorder="1" applyAlignment="1">
      <alignment horizontal="center" vertical="center" wrapText="1"/>
    </xf>
    <xf numFmtId="0" fontId="0" fillId="0" borderId="8" xfId="0" applyBorder="1" applyAlignment="1">
      <alignment horizontal="center" vertical="center"/>
    </xf>
    <xf numFmtId="0" fontId="1" fillId="0" borderId="2" xfId="0" applyFont="1" applyBorder="1" applyAlignment="1">
      <alignment horizontal="center" vertical="center"/>
    </xf>
    <xf numFmtId="0" fontId="0" fillId="0" borderId="15" xfId="0" applyBorder="1" applyAlignment="1">
      <alignment horizontal="center" vertical="center"/>
    </xf>
    <xf numFmtId="0" fontId="1" fillId="0" borderId="3" xfId="0" applyFont="1" applyBorder="1" applyAlignment="1">
      <alignment horizontal="center" vertical="center"/>
    </xf>
    <xf numFmtId="0" fontId="0" fillId="0" borderId="12" xfId="0" applyBorder="1" applyAlignment="1">
      <alignment horizontal="center" vertical="center"/>
    </xf>
    <xf numFmtId="0" fontId="1" fillId="0" borderId="7" xfId="0" applyFont="1" applyBorder="1" applyAlignment="1">
      <alignment horizontal="center" vertical="center" wrapText="1"/>
    </xf>
    <xf numFmtId="0" fontId="0" fillId="0" borderId="14" xfId="0" applyBorder="1" applyAlignment="1">
      <alignment horizontal="center" vertical="center"/>
    </xf>
    <xf numFmtId="167" fontId="13" fillId="0" borderId="4" xfId="0" applyNumberFormat="1" applyFont="1" applyFill="1" applyBorder="1" applyAlignment="1" applyProtection="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5"/>
  <sheetViews>
    <sheetView tabSelected="1" zoomScaleNormal="100" zoomScaleSheetLayoutView="110" workbookViewId="0">
      <selection activeCell="B3" sqref="B3"/>
    </sheetView>
  </sheetViews>
  <sheetFormatPr defaultColWidth="8.86328125" defaultRowHeight="13.5" x14ac:dyDescent="0.75"/>
  <cols>
    <col min="1" max="1" width="6.1328125" style="18" customWidth="1"/>
    <col min="2" max="2" width="7.7265625" style="39" customWidth="1"/>
    <col min="3" max="3" width="67.54296875" style="18" customWidth="1"/>
    <col min="4" max="4" width="10.54296875" style="24" customWidth="1"/>
    <col min="5" max="5" width="5.26953125" style="39" customWidth="1"/>
    <col min="6" max="6" width="9" style="26" customWidth="1"/>
    <col min="7" max="7" width="9.86328125" style="17" customWidth="1"/>
    <col min="8" max="8" width="13.26953125" style="18" customWidth="1"/>
    <col min="9" max="9" width="15.86328125" style="18" customWidth="1"/>
    <col min="10" max="16384" width="8.86328125" style="18"/>
  </cols>
  <sheetData>
    <row r="1" spans="1:9" ht="28.5" x14ac:dyDescent="0.75">
      <c r="A1" s="72" t="s">
        <v>94</v>
      </c>
      <c r="B1" s="73"/>
      <c r="C1" s="74" t="s">
        <v>53</v>
      </c>
      <c r="D1" s="75"/>
      <c r="E1" s="76"/>
      <c r="F1" s="77"/>
    </row>
    <row r="2" spans="1:9" ht="14.25" x14ac:dyDescent="0.75">
      <c r="A2" s="78" t="s">
        <v>41</v>
      </c>
      <c r="B2" s="58">
        <v>43619</v>
      </c>
      <c r="C2" s="57" t="s">
        <v>70</v>
      </c>
      <c r="D2" s="19"/>
      <c r="E2" s="21"/>
      <c r="F2" s="79"/>
    </row>
    <row r="3" spans="1:9" x14ac:dyDescent="0.75">
      <c r="A3" s="80"/>
      <c r="B3" s="36"/>
      <c r="C3" s="59"/>
      <c r="D3" s="19"/>
      <c r="E3" s="21"/>
      <c r="F3" s="79"/>
    </row>
    <row r="4" spans="1:9" ht="23.5" x14ac:dyDescent="0.75">
      <c r="A4" s="81" t="s">
        <v>2</v>
      </c>
      <c r="B4" s="36" t="s">
        <v>3</v>
      </c>
      <c r="C4" s="60" t="s">
        <v>31</v>
      </c>
      <c r="D4" s="19"/>
      <c r="E4" s="21" t="s">
        <v>3</v>
      </c>
      <c r="F4" s="82" t="s">
        <v>3</v>
      </c>
    </row>
    <row r="5" spans="1:9" x14ac:dyDescent="0.75">
      <c r="A5" s="83"/>
      <c r="B5" s="61"/>
      <c r="C5" s="62" t="s">
        <v>4</v>
      </c>
      <c r="D5" s="63"/>
      <c r="E5" s="64"/>
      <c r="F5" s="84"/>
    </row>
    <row r="6" spans="1:9" x14ac:dyDescent="0.75">
      <c r="A6" s="85"/>
      <c r="B6" s="65"/>
      <c r="C6" s="66" t="s">
        <v>5</v>
      </c>
      <c r="D6" s="67"/>
      <c r="E6" s="40"/>
      <c r="F6" s="86"/>
    </row>
    <row r="7" spans="1:9" s="24" customFormat="1" x14ac:dyDescent="0.75">
      <c r="A7" s="87">
        <f>1</f>
        <v>1</v>
      </c>
      <c r="B7" s="37"/>
      <c r="C7" s="28" t="s">
        <v>6</v>
      </c>
      <c r="D7" s="28" t="s">
        <v>1</v>
      </c>
      <c r="E7" s="21">
        <v>2</v>
      </c>
      <c r="F7" s="82">
        <f>TIME(13,0,0)</f>
        <v>0.54166666666666663</v>
      </c>
      <c r="G7" s="30"/>
    </row>
    <row r="8" spans="1:9" x14ac:dyDescent="0.75">
      <c r="A8" s="88">
        <v>1.01</v>
      </c>
      <c r="B8" s="38" t="s">
        <v>7</v>
      </c>
      <c r="C8" s="20" t="s">
        <v>38</v>
      </c>
      <c r="D8" s="20" t="s">
        <v>1</v>
      </c>
      <c r="E8" s="21">
        <v>10</v>
      </c>
      <c r="F8" s="89">
        <f t="shared" ref="F8:F29" si="0">F7+TIME(0,E7,0)</f>
        <v>0.54305555555555551</v>
      </c>
      <c r="G8" s="113"/>
      <c r="H8" s="114"/>
      <c r="I8" s="114"/>
    </row>
    <row r="9" spans="1:9" x14ac:dyDescent="0.75">
      <c r="A9" s="88">
        <v>1.02</v>
      </c>
      <c r="B9" s="38" t="s">
        <v>8</v>
      </c>
      <c r="C9" s="20" t="s">
        <v>9</v>
      </c>
      <c r="D9" s="20" t="s">
        <v>1</v>
      </c>
      <c r="E9" s="21">
        <v>5</v>
      </c>
      <c r="F9" s="89">
        <f t="shared" si="0"/>
        <v>0.54999999999999993</v>
      </c>
    </row>
    <row r="10" spans="1:9" ht="26.5" x14ac:dyDescent="0.75">
      <c r="A10" s="123">
        <f>A9+0.001</f>
        <v>1.0209999999999999</v>
      </c>
      <c r="B10" s="38" t="s">
        <v>8</v>
      </c>
      <c r="C10" s="98" t="s">
        <v>92</v>
      </c>
      <c r="D10" s="20" t="s">
        <v>93</v>
      </c>
      <c r="E10" s="21">
        <v>10</v>
      </c>
      <c r="F10" s="89">
        <f t="shared" si="0"/>
        <v>0.55347222222222214</v>
      </c>
      <c r="G10" s="99"/>
    </row>
    <row r="11" spans="1:9" ht="26.5" x14ac:dyDescent="0.75">
      <c r="A11" s="88">
        <v>1.03</v>
      </c>
      <c r="B11" s="38" t="s">
        <v>7</v>
      </c>
      <c r="C11" s="20" t="s">
        <v>84</v>
      </c>
      <c r="D11" s="20" t="s">
        <v>1</v>
      </c>
      <c r="E11" s="21">
        <v>3</v>
      </c>
      <c r="F11" s="89">
        <f t="shared" si="0"/>
        <v>0.56041666666666656</v>
      </c>
    </row>
    <row r="12" spans="1:9" ht="32" customHeight="1" x14ac:dyDescent="0.75">
      <c r="A12" s="88">
        <f>A7+1</f>
        <v>2</v>
      </c>
      <c r="B12" s="38" t="s">
        <v>7</v>
      </c>
      <c r="C12" s="20" t="s">
        <v>88</v>
      </c>
      <c r="D12" s="20" t="s">
        <v>78</v>
      </c>
      <c r="E12" s="21">
        <v>10</v>
      </c>
      <c r="F12" s="89">
        <f t="shared" si="0"/>
        <v>0.56249999999999989</v>
      </c>
    </row>
    <row r="13" spans="1:9" ht="26.5" x14ac:dyDescent="0.75">
      <c r="A13" s="101">
        <f>A12+0.01</f>
        <v>2.0099999999999998</v>
      </c>
      <c r="B13" s="102" t="s">
        <v>36</v>
      </c>
      <c r="C13" s="103" t="s">
        <v>66</v>
      </c>
      <c r="D13" s="103" t="s">
        <v>67</v>
      </c>
      <c r="E13" s="104">
        <v>0</v>
      </c>
      <c r="F13" s="105">
        <f t="shared" si="0"/>
        <v>0.56944444444444431</v>
      </c>
    </row>
    <row r="14" spans="1:9" x14ac:dyDescent="0.75">
      <c r="A14" s="88">
        <f>A12+1</f>
        <v>3</v>
      </c>
      <c r="B14" s="38" t="s">
        <v>8</v>
      </c>
      <c r="C14" s="20" t="s">
        <v>71</v>
      </c>
      <c r="D14" s="20" t="s">
        <v>47</v>
      </c>
      <c r="E14" s="21">
        <v>5</v>
      </c>
      <c r="F14" s="89">
        <f t="shared" si="0"/>
        <v>0.56944444444444431</v>
      </c>
      <c r="G14" s="34"/>
    </row>
    <row r="15" spans="1:9" s="24" customFormat="1" x14ac:dyDescent="0.75">
      <c r="A15" s="88">
        <f>A14+1</f>
        <v>4</v>
      </c>
      <c r="B15" s="37"/>
      <c r="C15" s="31" t="s">
        <v>57</v>
      </c>
      <c r="D15" s="28"/>
      <c r="E15" s="21"/>
      <c r="F15" s="89">
        <f t="shared" si="0"/>
        <v>0.57291666666666652</v>
      </c>
      <c r="G15" s="30"/>
    </row>
    <row r="16" spans="1:9" x14ac:dyDescent="0.75">
      <c r="A16" s="88">
        <f>A15+0.01</f>
        <v>4.01</v>
      </c>
      <c r="B16" s="38" t="s">
        <v>8</v>
      </c>
      <c r="C16" s="100" t="s">
        <v>72</v>
      </c>
      <c r="D16" s="20" t="s">
        <v>0</v>
      </c>
      <c r="E16" s="22">
        <v>8</v>
      </c>
      <c r="F16" s="89">
        <f t="shared" si="0"/>
        <v>0.57291666666666652</v>
      </c>
    </row>
    <row r="17" spans="1:10" x14ac:dyDescent="0.75">
      <c r="A17" s="88">
        <f>A16+0.01</f>
        <v>4.0199999999999996</v>
      </c>
      <c r="B17" s="38" t="s">
        <v>8</v>
      </c>
      <c r="C17" s="100" t="s">
        <v>65</v>
      </c>
      <c r="D17" s="20" t="s">
        <v>0</v>
      </c>
      <c r="E17" s="22">
        <v>3</v>
      </c>
      <c r="F17" s="89">
        <f t="shared" si="0"/>
        <v>0.57847222222222205</v>
      </c>
    </row>
    <row r="18" spans="1:10" x14ac:dyDescent="0.75">
      <c r="A18" s="87">
        <f>A15+1</f>
        <v>5</v>
      </c>
      <c r="B18" s="37"/>
      <c r="C18" s="32" t="s">
        <v>40</v>
      </c>
      <c r="D18" s="28"/>
      <c r="E18" s="22"/>
      <c r="F18" s="89">
        <f t="shared" si="0"/>
        <v>0.58055555555555538</v>
      </c>
      <c r="G18" s="52"/>
    </row>
    <row r="19" spans="1:10" ht="39.75" x14ac:dyDescent="0.75">
      <c r="A19" s="108">
        <f t="shared" ref="A19" si="1">A18+0.01</f>
        <v>5.01</v>
      </c>
      <c r="B19" s="109" t="s">
        <v>91</v>
      </c>
      <c r="C19" s="110" t="s">
        <v>89</v>
      </c>
      <c r="D19" s="111" t="s">
        <v>75</v>
      </c>
      <c r="E19" s="40">
        <v>5</v>
      </c>
      <c r="F19" s="112">
        <f t="shared" si="0"/>
        <v>0.58055555555555538</v>
      </c>
      <c r="G19" s="54"/>
      <c r="H19" s="55"/>
      <c r="I19" s="55"/>
      <c r="J19" s="55"/>
    </row>
    <row r="20" spans="1:10" s="29" customFormat="1" ht="66.25" x14ac:dyDescent="0.75">
      <c r="A20" s="108">
        <f t="shared" ref="A20" si="2">A19+0.01</f>
        <v>5.0199999999999996</v>
      </c>
      <c r="B20" s="109" t="s">
        <v>91</v>
      </c>
      <c r="C20" s="110" t="s">
        <v>90</v>
      </c>
      <c r="D20" s="111" t="s">
        <v>75</v>
      </c>
      <c r="E20" s="40">
        <v>5</v>
      </c>
      <c r="F20" s="112">
        <f t="shared" si="0"/>
        <v>0.58402777777777759</v>
      </c>
      <c r="G20" s="56"/>
      <c r="H20" s="56"/>
      <c r="I20" s="56"/>
      <c r="J20" s="56"/>
    </row>
    <row r="21" spans="1:10" s="7" customFormat="1" x14ac:dyDescent="0.75">
      <c r="A21" s="87">
        <f>A18+1</f>
        <v>6</v>
      </c>
      <c r="B21" s="37"/>
      <c r="C21" s="28" t="s">
        <v>54</v>
      </c>
      <c r="D21" s="28"/>
      <c r="E21" s="21"/>
      <c r="F21" s="89">
        <f t="shared" si="0"/>
        <v>0.5874999999999998</v>
      </c>
      <c r="G21" s="56"/>
      <c r="H21" s="56"/>
      <c r="I21" s="56"/>
      <c r="J21" s="56"/>
    </row>
    <row r="22" spans="1:10" s="24" customFormat="1" ht="26.5" x14ac:dyDescent="0.75">
      <c r="A22" s="88">
        <f>A21+0.01</f>
        <v>6.01</v>
      </c>
      <c r="B22" s="38" t="s">
        <v>8</v>
      </c>
      <c r="C22" s="20" t="s">
        <v>86</v>
      </c>
      <c r="D22" s="20" t="s">
        <v>87</v>
      </c>
      <c r="E22" s="21">
        <v>5</v>
      </c>
      <c r="F22" s="89">
        <f t="shared" si="0"/>
        <v>0.5874999999999998</v>
      </c>
      <c r="G22" s="56"/>
      <c r="H22" s="56"/>
      <c r="I22" s="56"/>
      <c r="J22" s="56"/>
    </row>
    <row r="23" spans="1:10" s="24" customFormat="1" ht="14.75" x14ac:dyDescent="0.75">
      <c r="A23" s="87">
        <f>A21+1</f>
        <v>7</v>
      </c>
      <c r="B23" s="38"/>
      <c r="C23" s="53" t="s">
        <v>79</v>
      </c>
      <c r="D23" s="68"/>
      <c r="E23" s="96"/>
      <c r="F23" s="89">
        <f t="shared" si="0"/>
        <v>0.59097222222222201</v>
      </c>
      <c r="G23" s="56"/>
      <c r="H23" s="56"/>
      <c r="I23" s="56"/>
      <c r="J23" s="56"/>
    </row>
    <row r="24" spans="1:10" s="24" customFormat="1" ht="14.75" x14ac:dyDescent="0.75">
      <c r="A24" s="88">
        <f>A23+0.01</f>
        <v>7.01</v>
      </c>
      <c r="B24" s="38" t="s">
        <v>8</v>
      </c>
      <c r="C24" s="106" t="s">
        <v>80</v>
      </c>
      <c r="D24" s="69" t="s">
        <v>83</v>
      </c>
      <c r="E24" s="97">
        <v>13</v>
      </c>
      <c r="F24" s="89">
        <f t="shared" si="0"/>
        <v>0.59097222222222201</v>
      </c>
      <c r="G24" s="56"/>
      <c r="H24" s="56"/>
      <c r="I24" s="56"/>
      <c r="J24" s="56"/>
    </row>
    <row r="25" spans="1:10" s="24" customFormat="1" ht="27.25" x14ac:dyDescent="0.75">
      <c r="A25" s="88">
        <f>A24+0.01</f>
        <v>7.02</v>
      </c>
      <c r="B25" s="38" t="s">
        <v>7</v>
      </c>
      <c r="C25" s="106" t="s">
        <v>85</v>
      </c>
      <c r="D25" s="70" t="s">
        <v>82</v>
      </c>
      <c r="E25" s="97">
        <v>13</v>
      </c>
      <c r="F25" s="89">
        <f t="shared" si="0"/>
        <v>0.59999999999999976</v>
      </c>
      <c r="G25" s="56"/>
      <c r="H25" s="56"/>
      <c r="I25" s="56"/>
      <c r="J25" s="56"/>
    </row>
    <row r="26" spans="1:10" s="24" customFormat="1" ht="14.75" x14ac:dyDescent="0.75">
      <c r="A26" s="88">
        <f>A25+0.01</f>
        <v>7.0299999999999994</v>
      </c>
      <c r="B26" s="38" t="s">
        <v>7</v>
      </c>
      <c r="C26" s="106" t="s">
        <v>81</v>
      </c>
      <c r="D26" s="71" t="s">
        <v>83</v>
      </c>
      <c r="E26" s="97">
        <v>13</v>
      </c>
      <c r="F26" s="89">
        <f t="shared" si="0"/>
        <v>0.6090277777777775</v>
      </c>
      <c r="G26" s="56"/>
      <c r="H26" s="56"/>
      <c r="I26" s="56"/>
      <c r="J26" s="56"/>
    </row>
    <row r="27" spans="1:10" s="7" customFormat="1" ht="26.5" x14ac:dyDescent="0.75">
      <c r="A27" s="101">
        <f>A23+1</f>
        <v>8</v>
      </c>
      <c r="B27" s="102" t="s">
        <v>7</v>
      </c>
      <c r="C27" s="107" t="s">
        <v>77</v>
      </c>
      <c r="D27" s="103" t="s">
        <v>78</v>
      </c>
      <c r="E27" s="104">
        <v>0</v>
      </c>
      <c r="F27" s="105">
        <f t="shared" si="0"/>
        <v>0.61805555555555525</v>
      </c>
      <c r="G27" s="56"/>
      <c r="H27" s="56"/>
      <c r="I27" s="56"/>
      <c r="J27" s="56"/>
    </row>
    <row r="28" spans="1:10" s="7" customFormat="1" x14ac:dyDescent="0.75">
      <c r="A28" s="88">
        <f>A27+1</f>
        <v>9</v>
      </c>
      <c r="B28" s="38" t="s">
        <v>36</v>
      </c>
      <c r="C28" s="98" t="s">
        <v>73</v>
      </c>
      <c r="D28" s="20" t="s">
        <v>74</v>
      </c>
      <c r="E28" s="21">
        <v>5</v>
      </c>
      <c r="F28" s="89">
        <f t="shared" si="0"/>
        <v>0.61805555555555525</v>
      </c>
      <c r="G28" s="56"/>
      <c r="H28" s="56"/>
      <c r="I28" s="56"/>
      <c r="J28" s="56"/>
    </row>
    <row r="29" spans="1:10" s="23" customFormat="1" ht="26.5" x14ac:dyDescent="0.75">
      <c r="A29" s="88">
        <f>A28+1</f>
        <v>10</v>
      </c>
      <c r="B29" s="38" t="s">
        <v>8</v>
      </c>
      <c r="C29" s="33" t="s">
        <v>33</v>
      </c>
      <c r="D29" s="20" t="s">
        <v>34</v>
      </c>
      <c r="E29" s="22">
        <v>5</v>
      </c>
      <c r="F29" s="89">
        <f t="shared" si="0"/>
        <v>0.62152777777777746</v>
      </c>
      <c r="I29" s="56"/>
      <c r="J29" s="56"/>
    </row>
    <row r="30" spans="1:10" ht="26.75" thickBot="1" x14ac:dyDescent="0.9">
      <c r="A30" s="90">
        <f>A29+1</f>
        <v>11</v>
      </c>
      <c r="B30" s="91" t="s">
        <v>7</v>
      </c>
      <c r="C30" s="92" t="s">
        <v>39</v>
      </c>
      <c r="D30" s="93" t="s">
        <v>1</v>
      </c>
      <c r="E30" s="94"/>
      <c r="F30" s="95">
        <v>0.625</v>
      </c>
      <c r="G30" s="56">
        <f>MINUTE(F30-F29)-E29</f>
        <v>0</v>
      </c>
      <c r="H30" s="56" t="s">
        <v>52</v>
      </c>
    </row>
    <row r="33" spans="3:3" x14ac:dyDescent="0.75">
      <c r="C33" s="24"/>
    </row>
    <row r="34" spans="3:3" x14ac:dyDescent="0.75">
      <c r="C34" s="25"/>
    </row>
    <row r="35" spans="3:3" x14ac:dyDescent="0.75">
      <c r="C35" s="25"/>
    </row>
  </sheetData>
  <mergeCells count="1">
    <mergeCell ref="G8:I8"/>
  </mergeCell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5"/>
  <sheetViews>
    <sheetView zoomScale="110" zoomScaleNormal="110" workbookViewId="0">
      <selection activeCell="C11" sqref="C11"/>
    </sheetView>
  </sheetViews>
  <sheetFormatPr defaultRowHeight="14.75" x14ac:dyDescent="0.75"/>
  <cols>
    <col min="2" max="2" width="16.26953125" customWidth="1"/>
    <col min="3" max="3" width="27.54296875" customWidth="1"/>
    <col min="4" max="4" width="11.54296875" customWidth="1"/>
    <col min="5" max="8" width="11.54296875" style="5" customWidth="1"/>
  </cols>
  <sheetData>
    <row r="1" spans="1:8" ht="15.5" thickBot="1" x14ac:dyDescent="0.9">
      <c r="E1" s="16"/>
    </row>
    <row r="2" spans="1:8" ht="15.75" customHeight="1" thickTop="1" x14ac:dyDescent="0.75">
      <c r="B2" s="117" t="s">
        <v>10</v>
      </c>
      <c r="C2" s="119" t="s">
        <v>11</v>
      </c>
      <c r="D2" s="121" t="s">
        <v>12</v>
      </c>
      <c r="E2" s="15"/>
      <c r="F2" s="115" t="s">
        <v>60</v>
      </c>
      <c r="G2" s="115" t="s">
        <v>58</v>
      </c>
      <c r="H2" s="115" t="s">
        <v>61</v>
      </c>
    </row>
    <row r="3" spans="1:8" ht="41.25" customHeight="1" thickBot="1" x14ac:dyDescent="0.9">
      <c r="B3" s="118"/>
      <c r="C3" s="120"/>
      <c r="D3" s="122"/>
      <c r="E3" s="13"/>
      <c r="F3" s="116"/>
      <c r="G3" s="116"/>
      <c r="H3" s="116"/>
    </row>
    <row r="4" spans="1:8" ht="15.5" thickTop="1" x14ac:dyDescent="0.75">
      <c r="A4">
        <v>1</v>
      </c>
      <c r="B4" s="47" t="s">
        <v>13</v>
      </c>
      <c r="C4" s="48" t="s">
        <v>55</v>
      </c>
      <c r="D4" s="49">
        <v>1</v>
      </c>
      <c r="E4" s="44"/>
      <c r="F4" s="10"/>
      <c r="G4" s="10"/>
      <c r="H4" s="10"/>
    </row>
    <row r="5" spans="1:8" x14ac:dyDescent="0.75">
      <c r="A5">
        <v>2</v>
      </c>
      <c r="B5" s="1" t="s">
        <v>14</v>
      </c>
      <c r="C5" s="2" t="s">
        <v>15</v>
      </c>
      <c r="D5" s="50">
        <v>1</v>
      </c>
      <c r="E5" s="45"/>
      <c r="F5" s="10"/>
      <c r="G5" s="10"/>
      <c r="H5" s="10"/>
    </row>
    <row r="6" spans="1:8" x14ac:dyDescent="0.75">
      <c r="A6">
        <v>3</v>
      </c>
      <c r="B6" s="1" t="s">
        <v>14</v>
      </c>
      <c r="C6" s="2" t="s">
        <v>22</v>
      </c>
      <c r="D6" s="50">
        <v>1</v>
      </c>
      <c r="E6" s="45"/>
      <c r="F6" s="11"/>
      <c r="G6" s="11"/>
      <c r="H6" s="11"/>
    </row>
    <row r="7" spans="1:8" x14ac:dyDescent="0.75">
      <c r="A7">
        <v>4</v>
      </c>
      <c r="B7" s="1" t="s">
        <v>16</v>
      </c>
      <c r="C7" s="2" t="s">
        <v>17</v>
      </c>
      <c r="D7" s="50">
        <v>1</v>
      </c>
      <c r="E7" s="45"/>
      <c r="F7" s="11"/>
      <c r="G7" s="11"/>
      <c r="H7" s="11"/>
    </row>
    <row r="8" spans="1:8" x14ac:dyDescent="0.75">
      <c r="A8">
        <v>5</v>
      </c>
      <c r="B8" s="1" t="s">
        <v>18</v>
      </c>
      <c r="C8" s="2" t="s">
        <v>19</v>
      </c>
      <c r="D8" s="50">
        <v>1</v>
      </c>
      <c r="E8" s="45"/>
      <c r="F8" s="11"/>
      <c r="G8" s="11"/>
      <c r="H8" s="11"/>
    </row>
    <row r="9" spans="1:8" x14ac:dyDescent="0.75">
      <c r="A9">
        <v>6</v>
      </c>
      <c r="B9" s="1" t="s">
        <v>32</v>
      </c>
      <c r="C9" s="2" t="s">
        <v>69</v>
      </c>
      <c r="D9" s="50">
        <v>1</v>
      </c>
      <c r="E9" s="45"/>
      <c r="F9" s="11"/>
      <c r="G9" s="11"/>
      <c r="H9" s="11"/>
    </row>
    <row r="10" spans="1:8" x14ac:dyDescent="0.75">
      <c r="A10">
        <v>7</v>
      </c>
      <c r="B10" s="1">
        <v>1</v>
      </c>
      <c r="C10" s="2" t="s">
        <v>76</v>
      </c>
      <c r="D10" s="50">
        <v>1</v>
      </c>
      <c r="E10" s="45"/>
      <c r="F10" s="11"/>
      <c r="G10" s="11"/>
      <c r="H10" s="11"/>
    </row>
    <row r="11" spans="1:8" x14ac:dyDescent="0.75">
      <c r="A11">
        <v>8</v>
      </c>
      <c r="B11" s="1">
        <v>3</v>
      </c>
      <c r="C11" s="2" t="s">
        <v>21</v>
      </c>
      <c r="D11" s="50">
        <v>1</v>
      </c>
      <c r="E11" s="45"/>
      <c r="F11" s="11"/>
      <c r="G11" s="11"/>
      <c r="H11" s="11"/>
    </row>
    <row r="12" spans="1:8" x14ac:dyDescent="0.75">
      <c r="A12">
        <v>9</v>
      </c>
      <c r="B12" s="1">
        <v>11</v>
      </c>
      <c r="C12" s="35" t="s">
        <v>68</v>
      </c>
      <c r="D12" s="50">
        <v>1</v>
      </c>
      <c r="E12" s="45"/>
      <c r="F12" s="11"/>
      <c r="G12" s="11"/>
      <c r="H12" s="11"/>
    </row>
    <row r="13" spans="1:8" x14ac:dyDescent="0.75">
      <c r="A13">
        <v>10</v>
      </c>
      <c r="B13" s="1">
        <v>15</v>
      </c>
      <c r="C13" s="2" t="s">
        <v>37</v>
      </c>
      <c r="D13" s="50">
        <v>1</v>
      </c>
      <c r="E13" s="45"/>
      <c r="F13" s="11"/>
      <c r="G13" s="11"/>
      <c r="H13" s="11"/>
    </row>
    <row r="14" spans="1:8" x14ac:dyDescent="0.75">
      <c r="A14">
        <v>3</v>
      </c>
      <c r="B14" s="1">
        <v>16</v>
      </c>
      <c r="C14" s="2" t="s">
        <v>22</v>
      </c>
      <c r="D14" s="50" t="s">
        <v>23</v>
      </c>
      <c r="E14" s="45"/>
      <c r="F14" s="11"/>
      <c r="G14" s="11"/>
      <c r="H14" s="11"/>
    </row>
    <row r="15" spans="1:8" ht="15" customHeight="1" x14ac:dyDescent="0.75">
      <c r="A15">
        <v>11</v>
      </c>
      <c r="B15" s="1">
        <v>18</v>
      </c>
      <c r="C15" s="2" t="s">
        <v>64</v>
      </c>
      <c r="D15" s="50">
        <v>1</v>
      </c>
      <c r="E15" s="45"/>
      <c r="F15" s="11"/>
      <c r="G15" s="11"/>
      <c r="H15" s="11"/>
    </row>
    <row r="16" spans="1:8" x14ac:dyDescent="0.75">
      <c r="A16">
        <v>12</v>
      </c>
      <c r="B16" s="1">
        <v>19</v>
      </c>
      <c r="C16" s="2" t="s">
        <v>24</v>
      </c>
      <c r="D16" s="50">
        <v>1</v>
      </c>
      <c r="E16" s="45"/>
      <c r="F16" s="11"/>
      <c r="G16" s="11"/>
      <c r="H16" s="11"/>
    </row>
    <row r="17" spans="1:8" x14ac:dyDescent="0.75">
      <c r="A17">
        <v>13</v>
      </c>
      <c r="B17" s="1">
        <v>21</v>
      </c>
      <c r="C17" s="2" t="s">
        <v>25</v>
      </c>
      <c r="D17" s="50">
        <v>1</v>
      </c>
      <c r="E17" s="45"/>
      <c r="F17" s="11"/>
      <c r="G17" s="11"/>
      <c r="H17" s="11"/>
    </row>
    <row r="18" spans="1:8" x14ac:dyDescent="0.75">
      <c r="A18">
        <v>14</v>
      </c>
      <c r="B18" s="1">
        <v>22</v>
      </c>
      <c r="C18" s="2" t="s">
        <v>26</v>
      </c>
      <c r="D18" s="50">
        <v>1</v>
      </c>
      <c r="E18" s="45"/>
      <c r="F18" s="11"/>
      <c r="G18" s="11"/>
      <c r="H18" s="11"/>
    </row>
    <row r="19" spans="1:8" x14ac:dyDescent="0.75">
      <c r="A19">
        <v>15</v>
      </c>
      <c r="B19" s="1">
        <v>24</v>
      </c>
      <c r="C19" s="2" t="s">
        <v>59</v>
      </c>
      <c r="D19" s="50">
        <v>1</v>
      </c>
      <c r="E19" s="45"/>
      <c r="F19" s="11"/>
      <c r="G19" s="11"/>
      <c r="H19" s="11"/>
    </row>
    <row r="20" spans="1:8" ht="18" customHeight="1" x14ac:dyDescent="0.75">
      <c r="A20">
        <v>16</v>
      </c>
      <c r="B20" s="1" t="s">
        <v>27</v>
      </c>
      <c r="C20" s="2" t="s">
        <v>28</v>
      </c>
      <c r="D20" s="50" t="s">
        <v>23</v>
      </c>
      <c r="E20" s="46"/>
      <c r="F20" s="12" t="s">
        <v>51</v>
      </c>
      <c r="G20" s="12" t="s">
        <v>51</v>
      </c>
      <c r="H20" s="12" t="s">
        <v>51</v>
      </c>
    </row>
    <row r="21" spans="1:8" ht="18" customHeight="1" x14ac:dyDescent="0.75">
      <c r="A21">
        <v>17</v>
      </c>
      <c r="B21" s="1" t="s">
        <v>27</v>
      </c>
      <c r="C21" s="2" t="s">
        <v>20</v>
      </c>
      <c r="D21" s="50" t="s">
        <v>23</v>
      </c>
      <c r="E21" s="46"/>
      <c r="F21" s="12"/>
      <c r="G21" s="12"/>
      <c r="H21" s="12"/>
    </row>
    <row r="22" spans="1:8" ht="18" customHeight="1" thickBot="1" x14ac:dyDescent="0.9">
      <c r="A22">
        <v>18</v>
      </c>
      <c r="B22" s="3" t="s">
        <v>63</v>
      </c>
      <c r="C22" s="4" t="s">
        <v>62</v>
      </c>
      <c r="D22" s="51" t="s">
        <v>23</v>
      </c>
      <c r="E22" s="46"/>
      <c r="F22" s="12" t="s">
        <v>51</v>
      </c>
      <c r="G22" s="12" t="s">
        <v>51</v>
      </c>
      <c r="H22" s="12" t="s">
        <v>51</v>
      </c>
    </row>
    <row r="23" spans="1:8" ht="38.25" customHeight="1" thickTop="1" thickBot="1" x14ac:dyDescent="0.9">
      <c r="B23" s="41"/>
      <c r="C23" s="42" t="s">
        <v>29</v>
      </c>
      <c r="D23" s="43">
        <f>SUM(D4:D22)</f>
        <v>15</v>
      </c>
      <c r="E23" s="9" t="s">
        <v>48</v>
      </c>
      <c r="F23" s="8">
        <f>COUNTIF(F4:F19,"y")</f>
        <v>0</v>
      </c>
      <c r="G23" s="8">
        <f>COUNTIF(G4:G19,"y")</f>
        <v>0</v>
      </c>
      <c r="H23" s="8">
        <f>COUNTIF(H4:H19,"y")</f>
        <v>0</v>
      </c>
    </row>
    <row r="24" spans="1:8" ht="17" thickTop="1" thickBot="1" x14ac:dyDescent="0.9">
      <c r="E24" s="9" t="s">
        <v>49</v>
      </c>
      <c r="F24" s="8">
        <f>COUNTIF(F4:F19,"n")</f>
        <v>0</v>
      </c>
      <c r="G24" s="8">
        <f>COUNTIF(G4:G19,"n")</f>
        <v>0</v>
      </c>
      <c r="H24" s="8">
        <f>COUNTIF(H4:H19,"n")</f>
        <v>0</v>
      </c>
    </row>
    <row r="25" spans="1:8" ht="17" thickTop="1" thickBot="1" x14ac:dyDescent="0.9">
      <c r="E25" s="9" t="s">
        <v>50</v>
      </c>
      <c r="F25" s="8">
        <f>COUNTIF(F4:F19,"a")</f>
        <v>0</v>
      </c>
      <c r="G25" s="8">
        <f>COUNTIF(G4:G19,"a")</f>
        <v>0</v>
      </c>
      <c r="H25" s="8">
        <f>COUNTIF(H4:H19,"a")</f>
        <v>0</v>
      </c>
    </row>
    <row r="26" spans="1:8" ht="15.5" thickTop="1" x14ac:dyDescent="0.75">
      <c r="B26" t="s">
        <v>30</v>
      </c>
    </row>
    <row r="27" spans="1:8" x14ac:dyDescent="0.75">
      <c r="B27" s="14" t="s">
        <v>44</v>
      </c>
    </row>
    <row r="28" spans="1:8" x14ac:dyDescent="0.75">
      <c r="B28" s="14" t="s">
        <v>45</v>
      </c>
    </row>
    <row r="29" spans="1:8" x14ac:dyDescent="0.75">
      <c r="A29" s="6"/>
      <c r="B29" s="14" t="s">
        <v>42</v>
      </c>
    </row>
    <row r="30" spans="1:8" x14ac:dyDescent="0.75">
      <c r="B30" s="14" t="s">
        <v>35</v>
      </c>
    </row>
    <row r="31" spans="1:8" x14ac:dyDescent="0.75">
      <c r="B31" s="14" t="s">
        <v>43</v>
      </c>
    </row>
    <row r="32" spans="1:8" x14ac:dyDescent="0.75">
      <c r="B32" s="14" t="s">
        <v>46</v>
      </c>
    </row>
    <row r="34" spans="2:2" x14ac:dyDescent="0.75">
      <c r="B34" s="27" t="s">
        <v>56</v>
      </c>
    </row>
    <row r="35" spans="2:2" x14ac:dyDescent="0.75">
      <c r="B35" s="14"/>
    </row>
  </sheetData>
  <mergeCells count="6">
    <mergeCell ref="H2:H3"/>
    <mergeCell ref="B2:B3"/>
    <mergeCell ref="C2:C3"/>
    <mergeCell ref="D2:D3"/>
    <mergeCell ref="F2:F3"/>
    <mergeCell ref="G2:G3"/>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EC Telecon Tues 4 June Agenda</vt:lpstr>
      <vt:lpstr>EC Roster - Vote Calculator</vt:lpstr>
      <vt:lpstr>'EC Telecon Tues 4 June Agenda'!Print_Area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 EC Interim Telecon Agenda</dc:title>
  <dc:subject>EC-15-0031-00</dc:subject>
  <dc:creator>Jon Rosdahl</dc:creator>
  <cp:lastModifiedBy>John DAmbrosia</cp:lastModifiedBy>
  <cp:lastPrinted>2014-10-07T16:46:30Z</cp:lastPrinted>
  <dcterms:created xsi:type="dcterms:W3CDTF">2014-06-02T22:59:39Z</dcterms:created>
  <dcterms:modified xsi:type="dcterms:W3CDTF">2019-06-03T16:04:20Z</dcterms:modified>
  <cp:category>Agenda</cp:category>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93c1ba9f-fa2f-4291-9774-85649ea47a26</vt:lpwstr>
  </property>
  <property fmtid="{D5CDD505-2E9C-101B-9397-08002B2CF9AE}" pid="3" name="DellClassification">
    <vt:lpwstr>No Restrictions</vt:lpwstr>
  </property>
  <property fmtid="{D5CDD505-2E9C-101B-9397-08002B2CF9AE}" pid="4" name="DellSubLabels">
    <vt:lpwstr/>
  </property>
</Properties>
</file>