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9 Meeting Folders\2019 February EC Telecon\"/>
    </mc:Choice>
  </mc:AlternateContent>
  <xr:revisionPtr revIDLastSave="0" documentId="13_ncr:1_{C3A8F203-FBB4-4F4D-AB59-287421512A26}" xr6:coauthVersionLast="36" xr6:coauthVersionMax="36" xr10:uidLastSave="{00000000-0000-0000-0000-000000000000}"/>
  <bookViews>
    <workbookView xWindow="0" yWindow="0" windowWidth="18000" windowHeight="7275" xr2:uid="{00000000-000D-0000-FFFF-FFFF00000000}"/>
  </bookViews>
  <sheets>
    <sheet name="EC Telecon Tues 5 Feb Agenda" sheetId="1" r:id="rId1"/>
    <sheet name="EC Roster - Vote Calculator" sheetId="2" r:id="rId2"/>
  </sheets>
  <definedNames>
    <definedName name="_xlnm.Print_Area" localSheetId="0">'EC Telecon Tues 5 Feb Agenda'!$A$1:$G$36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1" i="1"/>
  <c r="F32" i="1" s="1"/>
  <c r="G25" i="2" l="1"/>
  <c r="G24" i="2"/>
  <c r="G23" i="2"/>
  <c r="H25" i="2" l="1"/>
  <c r="H24" i="2"/>
  <c r="H23" i="2"/>
  <c r="F25" i="2"/>
  <c r="F24" i="2"/>
  <c r="F23" i="2"/>
  <c r="F8" i="1" l="1"/>
  <c r="D23" i="2" l="1"/>
  <c r="F9" i="1"/>
  <c r="F10" i="1" s="1"/>
  <c r="F11" i="1" s="1"/>
  <c r="F12" i="1" s="1"/>
  <c r="F13" i="1" s="1"/>
  <c r="F14" i="1" s="1"/>
  <c r="A8" i="1"/>
  <c r="A12" i="1" s="1"/>
  <c r="A13" i="1" s="1"/>
  <c r="A14" i="1" s="1"/>
  <c r="A15" i="1" s="1"/>
  <c r="F15" i="1" l="1"/>
  <c r="A18" i="1"/>
  <c r="A19" i="1" s="1"/>
  <c r="A20" i="1"/>
  <c r="A21" i="1" l="1"/>
  <c r="A22" i="1" s="1"/>
  <c r="F16" i="1"/>
  <c r="F17" i="1" s="1"/>
  <c r="F18" i="1" s="1"/>
  <c r="F19" i="1" s="1"/>
  <c r="F20" i="1" s="1"/>
  <c r="A27" i="1" l="1"/>
  <c r="A23" i="1"/>
  <c r="A24" i="1" s="1"/>
  <c r="A25" i="1" s="1"/>
  <c r="A26" i="1" s="1"/>
  <c r="A28" i="1"/>
  <c r="A32" i="1" s="1"/>
  <c r="A29" i="1"/>
  <c r="A30" i="1" s="1"/>
  <c r="A31" i="1" s="1"/>
  <c r="F21" i="1"/>
  <c r="F22" i="1" s="1"/>
  <c r="A33" i="1" l="1"/>
  <c r="A34" i="1"/>
  <c r="A35" i="1" s="1"/>
  <c r="F23" i="1"/>
  <c r="F24" i="1" s="1"/>
  <c r="F25" i="1" s="1"/>
  <c r="F26" i="1" s="1"/>
  <c r="F27" i="1" s="1"/>
  <c r="F28" i="1" s="1"/>
  <c r="F29" i="1" s="1"/>
  <c r="F30" i="1" s="1"/>
  <c r="G35" i="1" s="1"/>
</calcChain>
</file>

<file path=xl/sharedStrings.xml><?xml version="1.0" encoding="utf-8"?>
<sst xmlns="http://schemas.openxmlformats.org/spreadsheetml/2006/main" count="130" uniqueCount="91">
  <si>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</si>
  <si>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</si>
  <si>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</si>
  <si>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</si>
  <si>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</si>
  <si>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</si>
  <si>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</si>
  <si>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</si>
  <si>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</si>
  <si>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</si>
  <si>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</si>
  <si>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</si>
  <si>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</si>
  <si>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</si>
  <si>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</si>
  <si>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</si>
  <si>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</si>
  <si>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</si>
  <si>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</si>
  <si>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</si>
  <si>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</si>
  <si>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</si>
  <si>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</si>
  <si>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</si>
  <si>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</si>
  <si>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</si>
  <si>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</si>
  <si>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</si>
  <si>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</si>
  <si>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</si>
  <si>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</si>
  <si>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</si>
  <si>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</si>
  <si>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</si>
  <si>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</si>
  <si>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</si>
  <si>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</si>
  <si>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</si>
  <si>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</si>
  <si>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</si>
  <si>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</si>
  <si>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 xml:space="preserve"> Adjourn</t>
  </si>
  <si>
    <t>Motions from WG Chairs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</si>
  <si>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</si>
  <si>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</si>
  <si>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</si>
  <si>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</si>
  <si>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</si>
  <si>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</si>
  <si>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</si>
  <si>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</si>
  <si>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</si>
  <si>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</si>
  <si>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</si>
  <si>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</si>
  <si>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</si>
  <si>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</si>
  <si>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</si>
  <si>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Paul Nikolich</t>
  </si>
  <si>
    <t>Regrets:</t>
  </si>
  <si>
    <t>Venue Related Topics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</si>
  <si>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</si>
  <si>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</si>
  <si>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</si>
  <si>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</si>
  <si>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</si>
  <si>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</si>
  <si>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</si>
  <si>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>R1</t>
  </si>
  <si>
    <t>Report on 2021/2022 Future Venue Contract status</t>
  </si>
  <si>
    <t>4.01.1</t>
  </si>
  <si>
    <t>Leadership Conference - 14 July 2018 -- LEADERSHIP-CON 2018 Action item review</t>
  </si>
  <si>
    <t>Law</t>
  </si>
  <si>
    <t>The EC AdHoc: "myProject Redesign Report":
 https://mentor.ieee.org/802-ec/dcn/18/ec-18-0187-00-00EC.pptx</t>
  </si>
  <si>
    <t>Tuesday 1:00PM-3:00PM ET, 5 February 2019</t>
  </si>
  <si>
    <t xml:space="preserve">Potential Fee Waiver Requests for the next plenary session
 - 802.11 request - Roy Sumitt </t>
  </si>
  <si>
    <t>Stanley</t>
  </si>
  <si>
    <t>*ME</t>
  </si>
  <si>
    <t xml:space="preserve">Submission of IEEE Std 802.3-2018 and IEEE Std 802.3cb-2018 to ISO/IEC JTC1/SC6
Motion:
Approve submission of IEEE Std 802.3-2018 IEEE Standard for Ethernet and IEEE Std 802.3cb-2018 IEEE Standard for Ethernet - Amendment 1: Physical Layer Specifications and Management Parameters for 2.5 Gb/s and 5 Gb/s Operation over Backplane to ISO/IEC JTC1/SC6 for adoption under the PSDO agreement.
     M: Law, S: D'Ambrosia
    Working Group vote:  Y: 64, N 0, A: 0
</t>
  </si>
  <si>
    <t xml:space="preserve">Tutorial #1 </t>
  </si>
  <si>
    <t xml:space="preserve">Tutorial #2 </t>
  </si>
  <si>
    <t>Report: March 2019 Plenary Status</t>
  </si>
  <si>
    <t>D'Ambrosia/Parson/Gilb</t>
  </si>
  <si>
    <t>Working Group Group Chair Discussion</t>
  </si>
  <si>
    <t>IEEE 802 Coexistence Process Discussion</t>
  </si>
  <si>
    <t>Shellhammer</t>
  </si>
  <si>
    <t>Liaison of IEEE P802.3.2 draft D3.2 to ISO/IEC JTC1/SC6
Motion:
Approve liaison of IEEE P802.3.2 Standard for Ethernet YANG Data Model Definitions draft D3.2 to ISO/IEC JTC1/SC6 for information under the PSDO agreement.
     M: Law, S: D'Ambrosia
     Working Group vote: Y: 60, N 0, A: 0</t>
  </si>
  <si>
    <t>Forward comments on FDIS Ballot on 802.11ai to ISO/IEC JTC1 SC6
Approve forwarding the comment responses in https://mentor.ieee.org/802.11/dcn/19/11-19-0062-01-0jtc-resolution-of-comments-received-from-china-nb-during-fdis-ballot-on-ieee-802-11ai.docx to ISO/IEC JTC1 SC6
     In the SC(Y,N,A): result: 5/0/2
     In the WG(Y,N,A): 57, 0, 1
     Moved: Dorothy Stanley  Seconded: Jon Rosdahl</t>
  </si>
  <si>
    <t xml:space="preserve">Dorothy Stanley </t>
  </si>
  <si>
    <t>Glenn Parsons</t>
  </si>
  <si>
    <t>George 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</si>
</sst>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0" xfId="0" applyFont="1"/>
    <xf numFmtId="0" fontId="1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16" xfId="0" applyNumberFormat="1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2"/>
    </xf>
    <xf numFmtId="0" fontId="1" fillId="0" borderId="2" xfId="0" applyFont="1" applyBorder="1" applyAlignment="1">
      <alignment wrapText="1"/>
    </xf>
    <xf numFmtId="167" fontId="13" fillId="0" borderId="2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center" vertical="top" wrapText="1"/>
    </xf>
    <xf numFmtId="166" fontId="10" fillId="5" borderId="1" xfId="0" applyNumberFormat="1" applyFont="1" applyFill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top" wrapText="1"/>
    </xf>
    <xf numFmtId="164" fontId="10" fillId="3" borderId="3" xfId="0" applyNumberFormat="1" applyFont="1" applyFill="1" applyBorder="1" applyAlignment="1" applyProtection="1">
      <alignment horizontal="center" vertical="top" wrapText="1"/>
    </xf>
    <xf numFmtId="164" fontId="10" fillId="0" borderId="2" xfId="0" applyNumberFormat="1" applyFont="1" applyFill="1" applyBorder="1" applyAlignment="1" applyProtection="1">
      <alignment horizontal="center" vertical="top" wrapText="1"/>
    </xf>
    <xf numFmtId="2" fontId="10" fillId="0" borderId="2" xfId="0" applyNumberFormat="1" applyFont="1" applyFill="1" applyBorder="1" applyAlignment="1" applyProtection="1">
      <alignment horizontal="center" vertical="top" wrapText="1"/>
    </xf>
    <xf numFmtId="2" fontId="14" fillId="0" borderId="2" xfId="0" applyNumberFormat="1" applyFont="1" applyFill="1" applyBorder="1" applyAlignment="1" applyProtection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2" fontId="13" fillId="3" borderId="2" xfId="0" applyNumberFormat="1" applyFont="1" applyFill="1" applyBorder="1" applyAlignment="1" applyProtection="1">
      <alignment horizontal="left" vertical="top" wrapText="1"/>
    </xf>
    <xf numFmtId="2" fontId="14" fillId="3" borderId="2" xfId="0" applyNumberFormat="1" applyFont="1" applyFill="1" applyBorder="1" applyAlignment="1" applyProtection="1">
      <alignment horizontal="center" vertical="top" wrapText="1"/>
    </xf>
    <xf numFmtId="1" fontId="13" fillId="3" borderId="2" xfId="0" applyNumberFormat="1" applyFont="1" applyFill="1" applyBorder="1" applyAlignment="1" applyProtection="1">
      <alignment horizontal="center" vertical="top" wrapText="1"/>
    </xf>
    <xf numFmtId="165" fontId="20" fillId="3" borderId="2" xfId="0" applyNumberFormat="1" applyFont="1" applyFill="1" applyBorder="1" applyAlignment="1" applyProtection="1">
      <alignment horizontal="right" vertical="top" wrapText="1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0" xfId="0" applyFont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zoomScale="120" zoomScaleNormal="120" zoomScaleSheetLayoutView="110" workbookViewId="0">
      <selection activeCell="B2" sqref="B2"/>
    </sheetView>
  </sheetViews>
  <sheetFormatPr defaultColWidth="8.85546875" defaultRowHeight="12.75" x14ac:dyDescent="0.25"/>
  <cols>
    <col min="1" max="1" width="6.140625" style="25" customWidth="1"/>
    <col min="2" max="2" width="7.7109375" style="86" customWidth="1"/>
    <col min="3" max="3" width="90.28515625" style="25" customWidth="1"/>
    <col min="4" max="4" width="11.5703125" style="46" customWidth="1"/>
    <col min="5" max="5" width="5.28515625" style="25" customWidth="1"/>
    <col min="6" max="6" width="9" style="59" customWidth="1"/>
    <col min="7" max="7" width="9.85546875" style="24" customWidth="1"/>
    <col min="8" max="8" width="12.140625" style="25" customWidth="1"/>
    <col min="9" max="9" width="15.85546875" style="25" customWidth="1"/>
    <col min="10" max="16384" width="8.85546875" style="25"/>
  </cols>
  <sheetData>
    <row r="1" spans="1:9" ht="14.25" x14ac:dyDescent="0.25">
      <c r="A1" s="6" t="s">
        <v>68</v>
      </c>
      <c r="B1" s="78"/>
      <c r="C1" s="21" t="s">
        <v>56</v>
      </c>
      <c r="D1" s="23"/>
      <c r="E1" s="68"/>
      <c r="F1" s="52"/>
    </row>
    <row r="2" spans="1:9" ht="21" x14ac:dyDescent="0.25">
      <c r="A2" s="7" t="s">
        <v>43</v>
      </c>
      <c r="B2" s="79">
        <v>43491</v>
      </c>
      <c r="C2" s="21" t="s">
        <v>74</v>
      </c>
      <c r="D2" s="23"/>
      <c r="E2" s="68"/>
      <c r="F2" s="52"/>
    </row>
    <row r="3" spans="1:9" x14ac:dyDescent="0.25">
      <c r="A3" s="26"/>
      <c r="B3" s="78"/>
      <c r="C3" s="22"/>
      <c r="D3" s="23"/>
      <c r="E3" s="68"/>
      <c r="F3" s="52"/>
    </row>
    <row r="4" spans="1:9" ht="24" x14ac:dyDescent="0.25">
      <c r="A4" s="51" t="s">
        <v>2</v>
      </c>
      <c r="B4" s="78" t="s">
        <v>3</v>
      </c>
      <c r="C4" s="48" t="s">
        <v>31</v>
      </c>
      <c r="D4" s="23"/>
      <c r="E4" s="68" t="s">
        <v>3</v>
      </c>
      <c r="F4" s="53" t="s">
        <v>3</v>
      </c>
    </row>
    <row r="5" spans="1:9" ht="13.5" x14ac:dyDescent="0.25">
      <c r="A5" s="27"/>
      <c r="B5" s="80"/>
      <c r="C5" s="49" t="s">
        <v>4</v>
      </c>
      <c r="D5" s="28"/>
      <c r="E5" s="29"/>
      <c r="F5" s="54"/>
    </row>
    <row r="6" spans="1:9" x14ac:dyDescent="0.25">
      <c r="A6" s="30"/>
      <c r="B6" s="81"/>
      <c r="C6" s="50" t="s">
        <v>5</v>
      </c>
      <c r="D6" s="31"/>
      <c r="E6" s="69"/>
      <c r="F6" s="55"/>
    </row>
    <row r="7" spans="1:9" x14ac:dyDescent="0.25">
      <c r="A7" s="32"/>
      <c r="B7" s="82"/>
      <c r="C7" s="32"/>
      <c r="D7" s="33"/>
      <c r="E7" s="35"/>
      <c r="F7" s="56"/>
    </row>
    <row r="8" spans="1:9" s="46" customFormat="1" x14ac:dyDescent="0.25">
      <c r="A8" s="61">
        <f>1</f>
        <v>1</v>
      </c>
      <c r="B8" s="83"/>
      <c r="C8" s="61" t="s">
        <v>6</v>
      </c>
      <c r="D8" s="61" t="s">
        <v>1</v>
      </c>
      <c r="E8" s="35">
        <v>2</v>
      </c>
      <c r="F8" s="56">
        <f>TIME(13,0,0)</f>
        <v>0.54166666666666663</v>
      </c>
      <c r="G8" s="64"/>
    </row>
    <row r="9" spans="1:9" x14ac:dyDescent="0.25">
      <c r="A9" s="34">
        <v>1.01</v>
      </c>
      <c r="B9" s="84" t="s">
        <v>7</v>
      </c>
      <c r="C9" s="34" t="s">
        <v>40</v>
      </c>
      <c r="D9" s="34" t="s">
        <v>1</v>
      </c>
      <c r="E9" s="35">
        <v>10</v>
      </c>
      <c r="F9" s="57">
        <f t="shared" ref="F9:F34" si="0">F8+TIME(0,E8,0)</f>
        <v>0.54305555555555551</v>
      </c>
      <c r="G9" s="87"/>
      <c r="H9" s="88"/>
      <c r="I9" s="88"/>
    </row>
    <row r="10" spans="1:9" x14ac:dyDescent="0.25">
      <c r="A10" s="34">
        <v>1.02</v>
      </c>
      <c r="B10" s="84" t="s">
        <v>8</v>
      </c>
      <c r="C10" s="34" t="s">
        <v>9</v>
      </c>
      <c r="D10" s="34" t="s">
        <v>1</v>
      </c>
      <c r="E10" s="35">
        <v>5</v>
      </c>
      <c r="F10" s="57">
        <f t="shared" si="0"/>
        <v>0.54999999999999993</v>
      </c>
    </row>
    <row r="11" spans="1:9" ht="25.5" x14ac:dyDescent="0.25">
      <c r="A11" s="34">
        <v>1.03</v>
      </c>
      <c r="B11" s="84" t="s">
        <v>37</v>
      </c>
      <c r="C11" s="34" t="s">
        <v>75</v>
      </c>
      <c r="D11" s="34" t="s">
        <v>1</v>
      </c>
      <c r="E11" s="35">
        <v>3</v>
      </c>
      <c r="F11" s="57">
        <f t="shared" si="0"/>
        <v>0.55347222222222214</v>
      </c>
    </row>
    <row r="12" spans="1:9" x14ac:dyDescent="0.25">
      <c r="A12" s="34">
        <f>A8+1</f>
        <v>2</v>
      </c>
      <c r="B12" s="84" t="s">
        <v>8</v>
      </c>
      <c r="C12" s="34" t="s">
        <v>38</v>
      </c>
      <c r="D12" s="34" t="s">
        <v>36</v>
      </c>
      <c r="E12" s="35">
        <v>10</v>
      </c>
      <c r="F12" s="57">
        <f t="shared" si="0"/>
        <v>0.55555555555555547</v>
      </c>
    </row>
    <row r="13" spans="1:9" ht="25.5" x14ac:dyDescent="0.25">
      <c r="A13" s="34">
        <f>A12+1</f>
        <v>3</v>
      </c>
      <c r="B13" s="84"/>
      <c r="C13" s="34" t="s">
        <v>73</v>
      </c>
      <c r="D13" s="34" t="s">
        <v>50</v>
      </c>
      <c r="E13" s="35">
        <v>15</v>
      </c>
      <c r="F13" s="57">
        <f t="shared" si="0"/>
        <v>0.56249999999999989</v>
      </c>
      <c r="G13" s="74"/>
    </row>
    <row r="14" spans="1:9" s="46" customFormat="1" ht="13.5" x14ac:dyDescent="0.25">
      <c r="A14" s="34">
        <f>A13+1</f>
        <v>4</v>
      </c>
      <c r="B14" s="83"/>
      <c r="C14" s="70" t="s">
        <v>60</v>
      </c>
      <c r="D14" s="61"/>
      <c r="E14" s="35"/>
      <c r="F14" s="57">
        <f t="shared" si="0"/>
        <v>0.57291666666666652</v>
      </c>
      <c r="G14" s="64"/>
    </row>
    <row r="15" spans="1:9" x14ac:dyDescent="0.25">
      <c r="A15" s="34">
        <f>A14+0.01</f>
        <v>4.01</v>
      </c>
      <c r="B15" s="84" t="s">
        <v>8</v>
      </c>
      <c r="C15" s="37" t="s">
        <v>81</v>
      </c>
      <c r="D15" s="34" t="s">
        <v>0</v>
      </c>
      <c r="E15" s="38">
        <v>3</v>
      </c>
      <c r="F15" s="57">
        <f t="shared" si="0"/>
        <v>0.57291666666666652</v>
      </c>
    </row>
    <row r="16" spans="1:9" x14ac:dyDescent="0.25">
      <c r="A16" s="77" t="s">
        <v>70</v>
      </c>
      <c r="B16" s="84" t="s">
        <v>8</v>
      </c>
      <c r="C16" s="75" t="s">
        <v>79</v>
      </c>
      <c r="D16" s="34" t="s">
        <v>0</v>
      </c>
      <c r="E16" s="38">
        <v>1</v>
      </c>
      <c r="F16" s="57">
        <f t="shared" si="0"/>
        <v>0.57499999999999984</v>
      </c>
      <c r="G16" s="74"/>
    </row>
    <row r="17" spans="1:9" x14ac:dyDescent="0.25">
      <c r="A17" s="34" t="s">
        <v>70</v>
      </c>
      <c r="B17" s="84" t="s">
        <v>8</v>
      </c>
      <c r="C17" s="75" t="s">
        <v>80</v>
      </c>
      <c r="D17" s="34" t="s">
        <v>0</v>
      </c>
      <c r="E17" s="38">
        <v>1</v>
      </c>
      <c r="F17" s="57">
        <f t="shared" si="0"/>
        <v>0.57569444444444429</v>
      </c>
      <c r="G17" s="74"/>
    </row>
    <row r="18" spans="1:9" x14ac:dyDescent="0.25">
      <c r="A18" s="34">
        <f>A15+0.01</f>
        <v>4.0199999999999996</v>
      </c>
      <c r="B18" s="84" t="s">
        <v>8</v>
      </c>
      <c r="C18" s="37" t="s">
        <v>69</v>
      </c>
      <c r="D18" s="34" t="s">
        <v>0</v>
      </c>
      <c r="E18" s="38">
        <v>3</v>
      </c>
      <c r="F18" s="57">
        <f t="shared" si="0"/>
        <v>0.57638888888888873</v>
      </c>
    </row>
    <row r="19" spans="1:9" x14ac:dyDescent="0.25">
      <c r="A19" s="34">
        <f>A18+0.01</f>
        <v>4.0299999999999994</v>
      </c>
      <c r="B19" s="84" t="s">
        <v>8</v>
      </c>
      <c r="C19" s="37"/>
      <c r="D19" s="34"/>
      <c r="E19" s="38"/>
      <c r="F19" s="57">
        <f t="shared" si="0"/>
        <v>0.57847222222222205</v>
      </c>
    </row>
    <row r="20" spans="1:9" ht="25.5" x14ac:dyDescent="0.25">
      <c r="A20" s="61">
        <f>A14+1</f>
        <v>5</v>
      </c>
      <c r="B20" s="84" t="s">
        <v>37</v>
      </c>
      <c r="C20" s="37" t="s">
        <v>71</v>
      </c>
      <c r="D20" s="34" t="s">
        <v>82</v>
      </c>
      <c r="E20" s="38">
        <v>15</v>
      </c>
      <c r="F20" s="57">
        <f t="shared" si="0"/>
        <v>0.57847222222222205</v>
      </c>
      <c r="G20" s="73"/>
    </row>
    <row r="21" spans="1:9" s="63" customFormat="1" ht="13.5" x14ac:dyDescent="0.25">
      <c r="A21" s="61">
        <f>A20+1</f>
        <v>6</v>
      </c>
      <c r="B21" s="83"/>
      <c r="C21" s="71" t="s">
        <v>42</v>
      </c>
      <c r="D21" s="61"/>
      <c r="E21" s="38"/>
      <c r="F21" s="57">
        <f t="shared" si="0"/>
        <v>0.58888888888888868</v>
      </c>
      <c r="G21" s="62"/>
    </row>
    <row r="22" spans="1:9" s="9" customFormat="1" ht="114.75" x14ac:dyDescent="0.25">
      <c r="A22" s="94">
        <f>A21+0.01</f>
        <v>6.01</v>
      </c>
      <c r="B22" s="95" t="s">
        <v>77</v>
      </c>
      <c r="C22" s="94" t="s">
        <v>78</v>
      </c>
      <c r="D22" s="94" t="s">
        <v>72</v>
      </c>
      <c r="E22" s="96">
        <v>0</v>
      </c>
      <c r="F22" s="97">
        <f t="shared" si="0"/>
        <v>0.58888888888888868</v>
      </c>
      <c r="G22" s="67"/>
    </row>
    <row r="23" spans="1:9" s="9" customFormat="1" ht="89.25" x14ac:dyDescent="0.25">
      <c r="A23" s="94">
        <f>A22+0.01</f>
        <v>6.02</v>
      </c>
      <c r="B23" s="95" t="s">
        <v>77</v>
      </c>
      <c r="C23" s="94" t="s">
        <v>86</v>
      </c>
      <c r="D23" s="94" t="s">
        <v>72</v>
      </c>
      <c r="E23" s="96">
        <v>0</v>
      </c>
      <c r="F23" s="97">
        <f t="shared" si="0"/>
        <v>0.58888888888888868</v>
      </c>
      <c r="G23" s="67"/>
    </row>
    <row r="24" spans="1:9" s="9" customFormat="1" ht="89.25" x14ac:dyDescent="0.25">
      <c r="A24" s="94">
        <f>A23+0.01</f>
        <v>6.0299999999999994</v>
      </c>
      <c r="B24" s="95" t="s">
        <v>77</v>
      </c>
      <c r="C24" s="94" t="s">
        <v>87</v>
      </c>
      <c r="D24" s="94" t="s">
        <v>76</v>
      </c>
      <c r="E24" s="96">
        <v>0</v>
      </c>
      <c r="F24" s="97">
        <f t="shared" si="0"/>
        <v>0.58888888888888868</v>
      </c>
      <c r="G24" s="67"/>
    </row>
    <row r="25" spans="1:9" s="9" customFormat="1" x14ac:dyDescent="0.25">
      <c r="A25" s="34">
        <f>A24+0.01</f>
        <v>6.0399999999999991</v>
      </c>
      <c r="B25" s="84" t="s">
        <v>44</v>
      </c>
      <c r="C25" s="34"/>
      <c r="D25" s="34"/>
      <c r="E25" s="35"/>
      <c r="F25" s="57">
        <f t="shared" si="0"/>
        <v>0.58888888888888868</v>
      </c>
      <c r="G25" s="67"/>
    </row>
    <row r="26" spans="1:9" s="9" customFormat="1" x14ac:dyDescent="0.25">
      <c r="A26" s="34">
        <f>A25+0.01</f>
        <v>6.0499999999999989</v>
      </c>
      <c r="B26" s="84" t="s">
        <v>44</v>
      </c>
      <c r="C26" s="34"/>
      <c r="D26" s="34"/>
      <c r="E26" s="35"/>
      <c r="F26" s="57">
        <f t="shared" si="0"/>
        <v>0.58888888888888868</v>
      </c>
      <c r="G26" s="67"/>
    </row>
    <row r="27" spans="1:9" s="9" customFormat="1" x14ac:dyDescent="0.25">
      <c r="A27" s="34">
        <f t="shared" ref="A27" si="1">A26+0.01</f>
        <v>6.0599999999999987</v>
      </c>
      <c r="B27" s="84" t="s">
        <v>44</v>
      </c>
      <c r="C27" s="34"/>
      <c r="D27" s="34"/>
      <c r="E27" s="35"/>
      <c r="F27" s="57">
        <f t="shared" si="0"/>
        <v>0.58888888888888868</v>
      </c>
      <c r="G27" s="67"/>
    </row>
    <row r="28" spans="1:9" s="9" customFormat="1" x14ac:dyDescent="0.25">
      <c r="A28" s="61">
        <f>A21+1</f>
        <v>7</v>
      </c>
      <c r="B28" s="83"/>
      <c r="C28" s="61" t="s">
        <v>57</v>
      </c>
      <c r="D28" s="61"/>
      <c r="E28" s="35"/>
      <c r="F28" s="57">
        <f t="shared" si="0"/>
        <v>0.58888888888888868</v>
      </c>
      <c r="G28" s="40"/>
      <c r="H28" s="41"/>
      <c r="I28" s="41"/>
    </row>
    <row r="29" spans="1:9" s="46" customFormat="1" x14ac:dyDescent="0.25">
      <c r="A29" s="34">
        <f>A28+0.01</f>
        <v>7.01</v>
      </c>
      <c r="B29" s="84" t="s">
        <v>8</v>
      </c>
      <c r="C29" s="34"/>
      <c r="D29" s="34"/>
      <c r="E29" s="35"/>
      <c r="F29" s="57">
        <f t="shared" si="0"/>
        <v>0.58888888888888868</v>
      </c>
      <c r="G29" s="65"/>
      <c r="H29" s="66"/>
      <c r="I29" s="66"/>
    </row>
    <row r="30" spans="1:9" s="46" customFormat="1" x14ac:dyDescent="0.25">
      <c r="A30" s="34">
        <f t="shared" ref="A30:A31" si="2">A29+0.01</f>
        <v>7.02</v>
      </c>
      <c r="B30" s="84" t="s">
        <v>8</v>
      </c>
      <c r="C30" s="34"/>
      <c r="D30" s="34"/>
      <c r="E30" s="35"/>
      <c r="F30" s="57">
        <f t="shared" si="0"/>
        <v>0.58888888888888868</v>
      </c>
      <c r="G30" s="65"/>
      <c r="H30" s="66"/>
      <c r="I30" s="66"/>
    </row>
    <row r="31" spans="1:9" s="46" customFormat="1" x14ac:dyDescent="0.25">
      <c r="A31" s="34">
        <f t="shared" si="2"/>
        <v>7.0299999999999994</v>
      </c>
      <c r="B31" s="84" t="s">
        <v>8</v>
      </c>
      <c r="C31" s="42"/>
      <c r="D31" s="34"/>
      <c r="E31" s="35"/>
      <c r="F31" s="57">
        <f t="shared" si="0"/>
        <v>0.58888888888888868</v>
      </c>
      <c r="G31" s="65"/>
      <c r="H31" s="66"/>
      <c r="I31" s="66"/>
    </row>
    <row r="32" spans="1:9" s="46" customFormat="1" x14ac:dyDescent="0.25">
      <c r="A32" s="34">
        <f>A28+1</f>
        <v>8</v>
      </c>
      <c r="B32" s="84"/>
      <c r="C32" s="72" t="s">
        <v>83</v>
      </c>
      <c r="D32" s="34"/>
      <c r="E32" s="35"/>
      <c r="F32" s="57">
        <f t="shared" si="0"/>
        <v>0.58888888888888868</v>
      </c>
      <c r="G32" s="65"/>
      <c r="H32" s="66"/>
      <c r="I32" s="66"/>
    </row>
    <row r="33" spans="1:9" s="9" customFormat="1" x14ac:dyDescent="0.25">
      <c r="A33" s="34">
        <f>A32+0.01</f>
        <v>8.01</v>
      </c>
      <c r="B33" s="84" t="s">
        <v>37</v>
      </c>
      <c r="C33" s="34" t="s">
        <v>84</v>
      </c>
      <c r="D33" s="34" t="s">
        <v>85</v>
      </c>
      <c r="E33" s="35">
        <v>10</v>
      </c>
      <c r="F33" s="57">
        <f t="shared" si="0"/>
        <v>0.58888888888888868</v>
      </c>
      <c r="G33" s="41"/>
      <c r="H33" s="41"/>
      <c r="I33" s="41"/>
    </row>
    <row r="34" spans="1:9" ht="25.5" x14ac:dyDescent="0.25">
      <c r="A34" s="34">
        <f>A32+1</f>
        <v>9</v>
      </c>
      <c r="B34" s="84" t="s">
        <v>8</v>
      </c>
      <c r="C34" s="72" t="s">
        <v>33</v>
      </c>
      <c r="D34" s="34" t="s">
        <v>34</v>
      </c>
      <c r="E34" s="38">
        <v>10</v>
      </c>
      <c r="F34" s="57">
        <f t="shared" si="0"/>
        <v>0.5958333333333331</v>
      </c>
      <c r="G34" s="36"/>
    </row>
    <row r="35" spans="1:9" s="39" customFormat="1" ht="25.5" x14ac:dyDescent="0.25">
      <c r="A35" s="43">
        <f>A34+1</f>
        <v>10</v>
      </c>
      <c r="B35" s="85" t="s">
        <v>7</v>
      </c>
      <c r="C35" s="44" t="s">
        <v>41</v>
      </c>
      <c r="D35" s="43" t="s">
        <v>1</v>
      </c>
      <c r="E35" s="45"/>
      <c r="F35" s="58">
        <v>0.625</v>
      </c>
      <c r="G35" s="19">
        <f>MINUTE(F35-F34)-E34</f>
        <v>32</v>
      </c>
      <c r="H35" s="20" t="s">
        <v>55</v>
      </c>
    </row>
    <row r="38" spans="1:9" x14ac:dyDescent="0.25">
      <c r="C38" s="46"/>
    </row>
    <row r="39" spans="1:9" x14ac:dyDescent="0.25">
      <c r="C39" s="47"/>
    </row>
    <row r="40" spans="1:9" x14ac:dyDescent="0.25">
      <c r="C40" s="4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22" zoomScale="110" zoomScaleNormal="110" workbookViewId="0">
      <selection activeCell="B35" sqref="B35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8" width="11.5703125" style="5" customWidth="1"/>
  </cols>
  <sheetData>
    <row r="1" spans="1:8" ht="15.75" thickBot="1" x14ac:dyDescent="0.3">
      <c r="E1" s="18"/>
    </row>
    <row r="2" spans="1:8" ht="15.75" customHeight="1" thickTop="1" x14ac:dyDescent="0.25">
      <c r="B2" s="91" t="s">
        <v>10</v>
      </c>
      <c r="C2" s="92" t="s">
        <v>11</v>
      </c>
      <c r="D2" s="93" t="s">
        <v>12</v>
      </c>
      <c r="E2" s="17"/>
      <c r="F2" s="89" t="s">
        <v>63</v>
      </c>
      <c r="G2" s="89" t="s">
        <v>61</v>
      </c>
      <c r="H2" s="89" t="s">
        <v>64</v>
      </c>
    </row>
    <row r="3" spans="1:8" ht="41.25" customHeight="1" thickBot="1" x14ac:dyDescent="0.3">
      <c r="B3" s="98"/>
      <c r="C3" s="99"/>
      <c r="D3" s="100"/>
      <c r="E3" s="15"/>
      <c r="F3" s="90"/>
      <c r="G3" s="90"/>
      <c r="H3" s="90"/>
    </row>
    <row r="4" spans="1:8" ht="15.75" thickTop="1" x14ac:dyDescent="0.25">
      <c r="A4">
        <v>1</v>
      </c>
      <c r="B4" s="107" t="s">
        <v>13</v>
      </c>
      <c r="C4" s="108" t="s">
        <v>58</v>
      </c>
      <c r="D4" s="109">
        <v>1</v>
      </c>
      <c r="E4" s="104"/>
      <c r="F4" s="12"/>
      <c r="G4" s="12"/>
      <c r="H4" s="12"/>
    </row>
    <row r="5" spans="1:8" x14ac:dyDescent="0.25">
      <c r="A5">
        <v>2</v>
      </c>
      <c r="B5" s="1" t="s">
        <v>14</v>
      </c>
      <c r="C5" s="2" t="s">
        <v>15</v>
      </c>
      <c r="D5" s="110">
        <v>1</v>
      </c>
      <c r="E5" s="105"/>
      <c r="F5" s="12"/>
      <c r="G5" s="12"/>
      <c r="H5" s="12"/>
    </row>
    <row r="6" spans="1:8" x14ac:dyDescent="0.25">
      <c r="A6">
        <v>3</v>
      </c>
      <c r="B6" s="1" t="s">
        <v>14</v>
      </c>
      <c r="C6" s="2" t="s">
        <v>22</v>
      </c>
      <c r="D6" s="110">
        <v>1</v>
      </c>
      <c r="E6" s="105"/>
      <c r="F6" s="13"/>
      <c r="G6" s="13"/>
      <c r="H6" s="13"/>
    </row>
    <row r="7" spans="1:8" x14ac:dyDescent="0.25">
      <c r="A7">
        <v>4</v>
      </c>
      <c r="B7" s="1" t="s">
        <v>16</v>
      </c>
      <c r="C7" s="2" t="s">
        <v>17</v>
      </c>
      <c r="D7" s="110">
        <v>1</v>
      </c>
      <c r="E7" s="105"/>
      <c r="F7" s="13"/>
      <c r="G7" s="13"/>
      <c r="H7" s="13"/>
    </row>
    <row r="8" spans="1:8" x14ac:dyDescent="0.25">
      <c r="A8">
        <v>5</v>
      </c>
      <c r="B8" s="1" t="s">
        <v>18</v>
      </c>
      <c r="C8" s="2" t="s">
        <v>19</v>
      </c>
      <c r="D8" s="110">
        <v>1</v>
      </c>
      <c r="E8" s="105"/>
      <c r="F8" s="13"/>
      <c r="G8" s="13"/>
      <c r="H8" s="13"/>
    </row>
    <row r="9" spans="1:8" x14ac:dyDescent="0.25">
      <c r="A9">
        <v>6</v>
      </c>
      <c r="B9" s="1" t="s">
        <v>32</v>
      </c>
      <c r="C9" s="2" t="s">
        <v>90</v>
      </c>
      <c r="D9" s="110">
        <v>1</v>
      </c>
      <c r="E9" s="105"/>
      <c r="F9" s="13"/>
      <c r="G9" s="13"/>
      <c r="H9" s="13"/>
    </row>
    <row r="10" spans="1:8" x14ac:dyDescent="0.25">
      <c r="A10">
        <v>7</v>
      </c>
      <c r="B10" s="1">
        <v>1</v>
      </c>
      <c r="C10" s="2" t="s">
        <v>89</v>
      </c>
      <c r="D10" s="110">
        <v>1</v>
      </c>
      <c r="E10" s="105"/>
      <c r="F10" s="13"/>
      <c r="G10" s="13"/>
      <c r="H10" s="13"/>
    </row>
    <row r="11" spans="1:8" x14ac:dyDescent="0.25">
      <c r="A11">
        <v>8</v>
      </c>
      <c r="B11" s="1">
        <v>3</v>
      </c>
      <c r="C11" s="2" t="s">
        <v>21</v>
      </c>
      <c r="D11" s="110">
        <v>1</v>
      </c>
      <c r="E11" s="105"/>
      <c r="F11" s="13"/>
      <c r="G11" s="13"/>
      <c r="H11" s="13"/>
    </row>
    <row r="12" spans="1:8" x14ac:dyDescent="0.25">
      <c r="A12">
        <v>9</v>
      </c>
      <c r="B12" s="1">
        <v>11</v>
      </c>
      <c r="C12" s="76" t="s">
        <v>88</v>
      </c>
      <c r="D12" s="110">
        <v>1</v>
      </c>
      <c r="E12" s="105"/>
      <c r="F12" s="13"/>
      <c r="G12" s="13"/>
      <c r="H12" s="13"/>
    </row>
    <row r="13" spans="1:8" x14ac:dyDescent="0.25">
      <c r="A13">
        <v>10</v>
      </c>
      <c r="B13" s="1">
        <v>15</v>
      </c>
      <c r="C13" s="2" t="s">
        <v>39</v>
      </c>
      <c r="D13" s="110">
        <v>1</v>
      </c>
      <c r="E13" s="105"/>
      <c r="F13" s="13"/>
      <c r="G13" s="13"/>
      <c r="H13" s="13"/>
    </row>
    <row r="14" spans="1:8" x14ac:dyDescent="0.25">
      <c r="A14">
        <v>3</v>
      </c>
      <c r="B14" s="1">
        <v>16</v>
      </c>
      <c r="C14" s="2" t="s">
        <v>22</v>
      </c>
      <c r="D14" s="110" t="s">
        <v>23</v>
      </c>
      <c r="E14" s="105"/>
      <c r="F14" s="13"/>
      <c r="G14" s="13"/>
      <c r="H14" s="13"/>
    </row>
    <row r="15" spans="1:8" ht="15" customHeight="1" x14ac:dyDescent="0.25">
      <c r="A15">
        <v>11</v>
      </c>
      <c r="B15" s="1">
        <v>18</v>
      </c>
      <c r="C15" s="2" t="s">
        <v>67</v>
      </c>
      <c r="D15" s="110">
        <v>1</v>
      </c>
      <c r="E15" s="105"/>
      <c r="F15" s="13"/>
      <c r="G15" s="13"/>
      <c r="H15" s="13"/>
    </row>
    <row r="16" spans="1:8" x14ac:dyDescent="0.25">
      <c r="A16">
        <v>12</v>
      </c>
      <c r="B16" s="1">
        <v>19</v>
      </c>
      <c r="C16" s="2" t="s">
        <v>24</v>
      </c>
      <c r="D16" s="110">
        <v>1</v>
      </c>
      <c r="E16" s="105"/>
      <c r="F16" s="13"/>
      <c r="G16" s="13"/>
      <c r="H16" s="13"/>
    </row>
    <row r="17" spans="1:8" x14ac:dyDescent="0.25">
      <c r="A17">
        <v>13</v>
      </c>
      <c r="B17" s="1">
        <v>21</v>
      </c>
      <c r="C17" s="2" t="s">
        <v>25</v>
      </c>
      <c r="D17" s="110">
        <v>1</v>
      </c>
      <c r="E17" s="105"/>
      <c r="F17" s="13"/>
      <c r="G17" s="13"/>
      <c r="H17" s="13"/>
    </row>
    <row r="18" spans="1:8" x14ac:dyDescent="0.25">
      <c r="A18">
        <v>14</v>
      </c>
      <c r="B18" s="1">
        <v>22</v>
      </c>
      <c r="C18" s="2" t="s">
        <v>26</v>
      </c>
      <c r="D18" s="110">
        <v>1</v>
      </c>
      <c r="E18" s="105"/>
      <c r="F18" s="13"/>
      <c r="G18" s="13"/>
      <c r="H18" s="13"/>
    </row>
    <row r="19" spans="1:8" x14ac:dyDescent="0.25">
      <c r="A19">
        <v>15</v>
      </c>
      <c r="B19" s="1">
        <v>24</v>
      </c>
      <c r="C19" s="2" t="s">
        <v>62</v>
      </c>
      <c r="D19" s="110">
        <v>1</v>
      </c>
      <c r="E19" s="105"/>
      <c r="F19" s="13"/>
      <c r="G19" s="13"/>
      <c r="H19" s="13"/>
    </row>
    <row r="20" spans="1:8" ht="18" customHeight="1" x14ac:dyDescent="0.25">
      <c r="A20">
        <v>16</v>
      </c>
      <c r="B20" s="1" t="s">
        <v>27</v>
      </c>
      <c r="C20" s="2" t="s">
        <v>28</v>
      </c>
      <c r="D20" s="110" t="s">
        <v>23</v>
      </c>
      <c r="E20" s="106"/>
      <c r="F20" s="14" t="s">
        <v>54</v>
      </c>
      <c r="G20" s="14" t="s">
        <v>54</v>
      </c>
      <c r="H20" s="14" t="s">
        <v>54</v>
      </c>
    </row>
    <row r="21" spans="1:8" ht="18" customHeight="1" x14ac:dyDescent="0.25">
      <c r="A21">
        <v>17</v>
      </c>
      <c r="B21" s="1" t="s">
        <v>27</v>
      </c>
      <c r="C21" s="2" t="s">
        <v>20</v>
      </c>
      <c r="D21" s="110" t="s">
        <v>23</v>
      </c>
      <c r="E21" s="106"/>
      <c r="F21" s="14"/>
      <c r="G21" s="14"/>
      <c r="H21" s="14"/>
    </row>
    <row r="22" spans="1:8" ht="18" customHeight="1" thickBot="1" x14ac:dyDescent="0.3">
      <c r="A22">
        <v>18</v>
      </c>
      <c r="B22" s="3" t="s">
        <v>66</v>
      </c>
      <c r="C22" s="4" t="s">
        <v>65</v>
      </c>
      <c r="D22" s="111" t="s">
        <v>23</v>
      </c>
      <c r="E22" s="106"/>
      <c r="F22" s="14" t="s">
        <v>54</v>
      </c>
      <c r="G22" s="14" t="s">
        <v>54</v>
      </c>
      <c r="H22" s="14" t="s">
        <v>54</v>
      </c>
    </row>
    <row r="23" spans="1:8" ht="38.25" customHeight="1" thickTop="1" thickBot="1" x14ac:dyDescent="0.3">
      <c r="B23" s="101"/>
      <c r="C23" s="102" t="s">
        <v>29</v>
      </c>
      <c r="D23" s="103">
        <f>SUM(D4:D22)</f>
        <v>15</v>
      </c>
      <c r="E23" s="11" t="s">
        <v>51</v>
      </c>
      <c r="F23" s="10">
        <f>COUNTIF(F4:F19,"y")</f>
        <v>0</v>
      </c>
      <c r="G23" s="10">
        <f>COUNTIF(G4:G19,"y")</f>
        <v>0</v>
      </c>
      <c r="H23" s="10">
        <f>COUNTIF(H4:H19,"y")</f>
        <v>0</v>
      </c>
    </row>
    <row r="24" spans="1:8" ht="17.25" thickTop="1" thickBot="1" x14ac:dyDescent="0.3">
      <c r="E24" s="11" t="s">
        <v>52</v>
      </c>
      <c r="F24" s="10">
        <f>COUNTIF(F4:F19,"n")</f>
        <v>0</v>
      </c>
      <c r="G24" s="10">
        <f>COUNTIF(G4:G19,"n")</f>
        <v>0</v>
      </c>
      <c r="H24" s="10">
        <f>COUNTIF(H4:H19,"n")</f>
        <v>0</v>
      </c>
    </row>
    <row r="25" spans="1:8" ht="17.25" thickTop="1" thickBot="1" x14ac:dyDescent="0.3">
      <c r="E25" s="11" t="s">
        <v>53</v>
      </c>
      <c r="F25" s="10">
        <f>COUNTIF(F4:F19,"a")</f>
        <v>0</v>
      </c>
      <c r="G25" s="10">
        <f>COUNTIF(G4:G19,"a")</f>
        <v>0</v>
      </c>
      <c r="H25" s="10">
        <f>COUNTIF(H4:H19,"a")</f>
        <v>0</v>
      </c>
    </row>
    <row r="26" spans="1:8" ht="15.75" thickTop="1" x14ac:dyDescent="0.25">
      <c r="B26" t="s">
        <v>30</v>
      </c>
    </row>
    <row r="27" spans="1:8" x14ac:dyDescent="0.25">
      <c r="B27" s="16" t="s">
        <v>47</v>
      </c>
    </row>
    <row r="28" spans="1:8" x14ac:dyDescent="0.25">
      <c r="B28" s="16" t="s">
        <v>48</v>
      </c>
    </row>
    <row r="29" spans="1:8" x14ac:dyDescent="0.25">
      <c r="A29" s="8"/>
      <c r="B29" s="16" t="s">
        <v>45</v>
      </c>
    </row>
    <row r="30" spans="1:8" x14ac:dyDescent="0.25">
      <c r="B30" s="16" t="s">
        <v>35</v>
      </c>
    </row>
    <row r="31" spans="1:8" x14ac:dyDescent="0.25">
      <c r="B31" s="16" t="s">
        <v>46</v>
      </c>
    </row>
    <row r="32" spans="1:8" x14ac:dyDescent="0.25">
      <c r="B32" s="16" t="s">
        <v>49</v>
      </c>
    </row>
    <row r="34" spans="2:2" x14ac:dyDescent="0.25">
      <c r="B34" s="60" t="s">
        <v>59</v>
      </c>
    </row>
    <row r="35" spans="2:2" x14ac:dyDescent="0.25">
      <c r="B35" s="16"/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Feb Agenda</vt:lpstr>
      <vt:lpstr>EC Roster - Vote Calculator</vt:lpstr>
      <vt:lpstr>'EC Telecon Tues 5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2019-01-27T03:37:53Z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