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8 Meeting Folders\2018 Oct - EC Telecon\"/>
    </mc:Choice>
  </mc:AlternateContent>
  <xr:revisionPtr revIDLastSave="0" documentId="10_ncr:100000_{EBC36860-F6A5-44F1-B7A5-C05D3B97264B}" xr6:coauthVersionLast="31" xr6:coauthVersionMax="31" xr10:uidLastSave="{00000000-0000-0000-0000-000000000000}"/>
  <bookViews>
    <workbookView xWindow="0" yWindow="0" windowWidth="18000" windowHeight="7275" xr2:uid="{00000000-000D-0000-FFFF-FFFF00000000}"/>
  </bookViews>
  <sheets>
    <sheet name="2018 Oct 2 Agenda" sheetId="1" r:id="rId1"/>
    <sheet name="EC Roster - Vote Calculator" sheetId="2" r:id="rId2"/>
  </sheets>
  <definedNames>
    <definedName name="_xlnm.Print_Area" localSheetId="0">'2018 Oct 2 Agenda'!$A$1:$G$35</definedName>
  </definedNames>
  <calcPr calcId="179017" iterateDelta="1E-4"/>
</workbook>
</file>

<file path=xl/calcChain.xml><?xml version="1.0" encoding="utf-8"?>
<calcChain xmlns="http://schemas.openxmlformats.org/spreadsheetml/2006/main">
  <c r="F12" i="1" l="1"/>
  <c r="F13" i="1" s="1"/>
  <c r="F14" i="1" s="1"/>
  <c r="F15" i="1" l="1"/>
  <c r="A32" i="1"/>
  <c r="G25" i="2" l="1"/>
  <c r="G24" i="2"/>
  <c r="G23" i="2"/>
  <c r="H25" i="2" l="1"/>
  <c r="H24" i="2"/>
  <c r="H23" i="2"/>
  <c r="F25" i="2"/>
  <c r="F24" i="2"/>
  <c r="F23" i="2"/>
  <c r="F8" i="1" l="1"/>
  <c r="D23" i="2" l="1"/>
  <c r="F9" i="1"/>
  <c r="F10" i="1" s="1"/>
  <c r="F11" i="1" s="1"/>
  <c r="A8" i="1"/>
  <c r="A13" i="1" s="1"/>
  <c r="A14" i="1" s="1"/>
  <c r="A15" i="1" s="1"/>
  <c r="A16" i="1" s="1"/>
  <c r="F16" i="1" l="1"/>
  <c r="A19" i="1"/>
  <c r="A20" i="1" s="1"/>
  <c r="A21" i="1"/>
  <c r="A22" i="1" l="1"/>
  <c r="A23" i="1" s="1"/>
  <c r="A24" i="1" s="1"/>
  <c r="A25" i="1" s="1"/>
  <c r="A26" i="1" s="1"/>
  <c r="A27" i="1" s="1"/>
  <c r="F17" i="1"/>
  <c r="F18" i="1" s="1"/>
  <c r="F19" i="1" s="1"/>
  <c r="F20" i="1" s="1"/>
  <c r="F21" i="1" s="1"/>
  <c r="A28" i="1"/>
  <c r="A29" i="1" s="1"/>
  <c r="A30" i="1" s="1"/>
  <c r="A3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A33" i="1"/>
  <c r="F32" i="1" l="1"/>
  <c r="G34" i="1" s="1"/>
</calcChain>
</file>

<file path=xl/sharedStrings.xml><?xml version="1.0" encoding="utf-8"?>
<sst xmlns="http://schemas.openxmlformats.org/spreadsheetml/2006/main" count="162" uniqueCount="102">
  <si>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</si>
  <si>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</si>
  <si>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</si>
  <si>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</si>
  <si>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</si>
  <si>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</si>
  <si>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</si>
  <si>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</si>
  <si>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</si>
  <si>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</si>
  <si>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</si>
  <si>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</si>
  <si>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</si>
  <si>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</si>
  <si>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</si>
  <si>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</si>
  <si>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</si>
  <si>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</si>
  <si>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</si>
  <si>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</si>
  <si>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</si>
  <si>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</si>
  <si>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</si>
  <si>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</si>
  <si>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</si>
  <si>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</si>
  <si>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</si>
  <si>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</si>
  <si>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</si>
  <si>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</si>
  <si>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</si>
  <si>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</si>
  <si>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</si>
  <si>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</si>
  <si>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</si>
  <si>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</si>
  <si>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</si>
  <si>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</si>
  <si>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</si>
  <si>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</si>
  <si>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</si>
  <si>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>Heile</t>
  </si>
  <si>
    <t xml:space="preserve"> Adjourn</t>
  </si>
  <si>
    <t>Motions from WG Chairs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</si>
  <si>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</si>
  <si>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</si>
  <si>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</si>
  <si>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</si>
  <si>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</si>
  <si>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</si>
  <si>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</si>
  <si>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</si>
  <si>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</si>
  <si>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</si>
  <si>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</si>
  <si>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</si>
  <si>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</si>
  <si>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Reports from WG and SC Chairs</t>
  </si>
  <si>
    <t>Paul Nikolich</t>
  </si>
  <si>
    <t>Regrets:</t>
  </si>
  <si>
    <t>Venue Related Topics</t>
  </si>
  <si>
    <t xml:space="preserve">
Motion #2</t>
  </si>
  <si>
    <t>Tim Godfrey</t>
  </si>
  <si>
    <t>D'Ambrosia/Parson</t>
  </si>
  <si>
    <t xml:space="preserve">
Motion #1</t>
  </si>
  <si>
    <t xml:space="preserve">
Motion #3</t>
  </si>
  <si>
    <t>Andrew Myles</t>
  </si>
  <si>
    <t>JTC1 - SC Chair</t>
  </si>
  <si>
    <t>Jay Holcomb</t>
  </si>
  <si>
    <t>Tuesday 1:00PM-3:00PM ET, 2 Oct 2018</t>
  </si>
  <si>
    <t>Report on 2021/2022 Future Venue Contract status</t>
  </si>
  <si>
    <t>4.01.1</t>
  </si>
  <si>
    <t>Tutorial #1 Monday 6:00-7:20 PM - 
THz communications – an overview and options for an IEEE 802 standardization</t>
  </si>
  <si>
    <t>Tutorial #2 Monday 7:30-8:50 PM - 
The new LMSC P&amp;P, WG P&amp;P and how to take good minutes</t>
  </si>
  <si>
    <t>Law</t>
  </si>
  <si>
    <r>
      <rPr>
        <strike/>
        <sz val="10"/>
        <color theme="1"/>
        <rFont val="Arial"/>
        <family val="2"/>
      </rPr>
      <t xml:space="preserve">Dorothy Stanley </t>
    </r>
    <r>
      <rPr>
        <sz val="10"/>
        <color theme="1"/>
        <rFont val="Arial"/>
        <family val="2"/>
      </rPr>
      <t>Robert Stacey (802.11 Vice Chair)</t>
    </r>
  </si>
  <si>
    <t xml:space="preserve">Dorothy Stanley - </t>
  </si>
  <si>
    <t>The EC AdHoc: "myProject Redesign Report":
 https://mentor.ieee.org/802-ec/dcn/18/ec-18-0187-00-00EC.pptx</t>
  </si>
  <si>
    <t>Potential Fee Waiver Requests for the next plenary session:
        Russ Housley - IETF Delegate</t>
  </si>
  <si>
    <t>Status report of 2018 Nov – Bangkok - VISA issues</t>
  </si>
  <si>
    <t>Leadership Conference - LEADERSHIP-CON 2018 Action item review</t>
  </si>
  <si>
    <t>Single Voice - 6 GHz Draft NPRM</t>
  </si>
  <si>
    <t>Holcomb</t>
  </si>
  <si>
    <t>George Zimmerman</t>
  </si>
  <si>
    <r>
      <rPr>
        <strike/>
        <sz val="10"/>
        <color theme="1"/>
        <rFont val="Arial"/>
        <family val="2"/>
      </rPr>
      <t>Glenn Parsons</t>
    </r>
    <r>
      <rPr>
        <sz val="10"/>
        <color theme="1"/>
        <rFont val="Arial"/>
        <family val="2"/>
      </rPr>
      <t>John Messenger
(Acting Chair)</t>
    </r>
  </si>
  <si>
    <t>R3</t>
  </si>
  <si>
    <t>IEEE website changes - check your website links</t>
  </si>
  <si>
    <t>Nikolich/Goldberg</t>
  </si>
  <si>
    <t>IEEE P802.3cd 50 Gb/s, 100 Gb/s, and 200 Gb/s Ethernet submittal to RevCom (conditional)
Motion:
Conditionally approve sending IEEE P802.3cd to RevCom
Approve CSD documentation in https://mentor.ieee.org/802-ec/dcn/16/ec-16-0060-02-ACSD-802-3cd.pdf
Move: David Law    Second: John D'Ambrosia
Supporting material: &lt;https://mentor.ieee.org/802-ec/dcn/18/ec-18-0180-00-00EC-ieee-p802-3cd-submittal-to-revcom-conditional.pdf&gt;</t>
  </si>
  <si>
    <t>IEEE 802.15.7 Revision 1 to RevCom (unconditional)
Motion:
Approve sending P802.15.7m_D2a  to RevCom. 
(Note: there was no CSD or 5C associated with this PAR)
Move: Bob Heile  Second: James Gilb
Supporting Material: &lt;https://mentor.ieee.org/802.15/dcn/18/15-18-0491-00-0000-802-15-ec-motion-package-oct-2-2018.pptx&gt;</t>
  </si>
  <si>
    <t>IEEE 802.15.4x to Sponsor Ballot (unconditional)
Motion:
Approve sending P802.15.10a_D1  to Sponsor Ballot.
Confirm the CSD for 802.15.10a in ec-18-004-00
 Move: Bob Heile  Second: James Gilb
Supporting Material: &lt;https://mentor.ieee.org/802.15/dcn/18/15-18-0491-00-0000-802-15-ec-motion-package-oct-2-2018.pptx&gt;</t>
  </si>
  <si>
    <t>IEEE 802.15.10a to Sponsor Ballot (unconditional)
Motion:
Conditionally approve sending P802.15.4x_D1 (or current draft)  to Sponsor Ballot.
Confirm the CSD for 802.15.4x in ec-18-0083-00-ACSD-802-15-4x.docx
Move: Bob Heile  Second: James Gilb
Supporting Material: &lt;https://mentor.ieee.org/802.15/dcn/18/15-18-0491-00-0000-802-15-ec-motion-package-oct-2-2018.pptx&gt;</t>
  </si>
  <si>
    <t>Report: Nov 2018 Plenary Status
             missing Room Specs from.15 and .3.
          Cost to ship DVD to Bangkok = $1070   Cost to ship DVD to Vancouver = $667    est shipping date of Oct. 9</t>
  </si>
  <si>
    <t>Status update on Whitehouse 5G Summitt Sept 2018</t>
  </si>
  <si>
    <t>Mody</t>
  </si>
  <si>
    <t>p</t>
  </si>
  <si>
    <t>attendance</t>
  </si>
  <si>
    <t>Ben Rolfe (Blind Creek Associates)</t>
  </si>
  <si>
    <t>Lisa Ronmark (Face to Face Events)</t>
  </si>
  <si>
    <t>Adam Healey (IEEE-SA)</t>
  </si>
  <si>
    <t xml:space="preserve">Canchi </t>
  </si>
  <si>
    <t>APPROVED  AGENDA  -  IEEE 802 LMSC EXECUTIVE COMMITTEE INTERIM TELECON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</si>
</sst>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7" fillId="0" borderId="0" xfId="0" applyFont="1"/>
    <xf numFmtId="0" fontId="1" fillId="0" borderId="25" xfId="0" applyFont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2"/>
    </xf>
    <xf numFmtId="0" fontId="1" fillId="0" borderId="2" xfId="0" applyFont="1" applyBorder="1" applyAlignment="1">
      <alignment wrapText="1"/>
    </xf>
    <xf numFmtId="167" fontId="13" fillId="0" borderId="2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10" fillId="5" borderId="1" xfId="0" applyNumberFormat="1" applyFont="1" applyFill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top" wrapText="1"/>
    </xf>
    <xf numFmtId="164" fontId="10" fillId="3" borderId="3" xfId="0" applyNumberFormat="1" applyFont="1" applyFill="1" applyBorder="1" applyAlignment="1" applyProtection="1">
      <alignment horizontal="center" vertical="top" wrapText="1"/>
    </xf>
    <xf numFmtId="164" fontId="10" fillId="0" borderId="2" xfId="0" applyNumberFormat="1" applyFont="1" applyFill="1" applyBorder="1" applyAlignment="1" applyProtection="1">
      <alignment horizontal="center" vertical="top" wrapText="1"/>
    </xf>
    <xf numFmtId="2" fontId="10" fillId="0" borderId="2" xfId="0" applyNumberFormat="1" applyFont="1" applyFill="1" applyBorder="1" applyAlignment="1" applyProtection="1">
      <alignment horizontal="center" vertical="top" wrapText="1"/>
    </xf>
    <xf numFmtId="2" fontId="14" fillId="0" borderId="2" xfId="0" applyNumberFormat="1" applyFont="1" applyFill="1" applyBorder="1" applyAlignment="1" applyProtection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0" fontId="1" fillId="0" borderId="2" xfId="0" applyFont="1" applyBorder="1" applyAlignment="1">
      <alignment horizontal="center"/>
    </xf>
    <xf numFmtId="0" fontId="6" fillId="0" borderId="18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11" zoomScale="130" zoomScaleNormal="130" zoomScaleSheetLayoutView="110" workbookViewId="0">
      <selection activeCell="F14" sqref="F14"/>
    </sheetView>
  </sheetViews>
  <sheetFormatPr defaultColWidth="8.85546875" defaultRowHeight="12.75" x14ac:dyDescent="0.25"/>
  <cols>
    <col min="1" max="1" width="6.140625" style="31" customWidth="1"/>
    <col min="2" max="2" width="7.7109375" style="92" customWidth="1"/>
    <col min="3" max="3" width="90.28515625" style="31" customWidth="1"/>
    <col min="4" max="4" width="11.140625" style="52" customWidth="1"/>
    <col min="5" max="5" width="7.140625" style="31" customWidth="1"/>
    <col min="6" max="6" width="9" style="65" customWidth="1"/>
    <col min="7" max="7" width="9.85546875" style="30" customWidth="1"/>
    <col min="8" max="8" width="12.140625" style="31" customWidth="1"/>
    <col min="9" max="9" width="15.85546875" style="31" customWidth="1"/>
    <col min="10" max="16384" width="8.85546875" style="31"/>
  </cols>
  <sheetData>
    <row r="1" spans="1:9" ht="28.5" x14ac:dyDescent="0.25">
      <c r="A1" s="12" t="s">
        <v>85</v>
      </c>
      <c r="B1" s="84"/>
      <c r="C1" s="27" t="s">
        <v>101</v>
      </c>
      <c r="D1" s="29"/>
      <c r="E1" s="74"/>
      <c r="F1" s="58"/>
    </row>
    <row r="2" spans="1:9" ht="21" x14ac:dyDescent="0.25">
      <c r="A2" s="13" t="s">
        <v>44</v>
      </c>
      <c r="B2" s="85">
        <v>43375</v>
      </c>
      <c r="C2" s="27" t="s">
        <v>69</v>
      </c>
      <c r="D2" s="29"/>
      <c r="E2" s="74"/>
      <c r="F2" s="58"/>
    </row>
    <row r="3" spans="1:9" x14ac:dyDescent="0.25">
      <c r="A3" s="32"/>
      <c r="B3" s="84"/>
      <c r="C3" s="28"/>
      <c r="D3" s="29"/>
      <c r="E3" s="74"/>
      <c r="F3" s="58"/>
    </row>
    <row r="4" spans="1:9" ht="24" x14ac:dyDescent="0.25">
      <c r="A4" s="57" t="s">
        <v>2</v>
      </c>
      <c r="B4" s="84" t="s">
        <v>3</v>
      </c>
      <c r="C4" s="54" t="s">
        <v>31</v>
      </c>
      <c r="D4" s="29"/>
      <c r="E4" s="74" t="s">
        <v>3</v>
      </c>
      <c r="F4" s="59" t="s">
        <v>3</v>
      </c>
    </row>
    <row r="5" spans="1:9" ht="13.5" x14ac:dyDescent="0.25">
      <c r="A5" s="33"/>
      <c r="B5" s="86"/>
      <c r="C5" s="55" t="s">
        <v>4</v>
      </c>
      <c r="D5" s="34"/>
      <c r="E5" s="35"/>
      <c r="F5" s="60"/>
    </row>
    <row r="6" spans="1:9" x14ac:dyDescent="0.25">
      <c r="A6" s="36"/>
      <c r="B6" s="87"/>
      <c r="C6" s="56" t="s">
        <v>5</v>
      </c>
      <c r="D6" s="37"/>
      <c r="E6" s="75"/>
      <c r="F6" s="61"/>
    </row>
    <row r="7" spans="1:9" x14ac:dyDescent="0.25">
      <c r="A7" s="38"/>
      <c r="B7" s="88"/>
      <c r="C7" s="38"/>
      <c r="D7" s="39"/>
      <c r="E7" s="41"/>
      <c r="F7" s="62"/>
    </row>
    <row r="8" spans="1:9" s="52" customFormat="1" x14ac:dyDescent="0.25">
      <c r="A8" s="67">
        <f>1</f>
        <v>1</v>
      </c>
      <c r="B8" s="89"/>
      <c r="C8" s="67" t="s">
        <v>6</v>
      </c>
      <c r="D8" s="67" t="s">
        <v>1</v>
      </c>
      <c r="E8" s="41">
        <v>2</v>
      </c>
      <c r="F8" s="62">
        <f>TIME(13,0,0)</f>
        <v>0.54166666666666663</v>
      </c>
      <c r="G8" s="70"/>
    </row>
    <row r="9" spans="1:9" x14ac:dyDescent="0.25">
      <c r="A9" s="40">
        <v>1.01</v>
      </c>
      <c r="B9" s="90" t="s">
        <v>7</v>
      </c>
      <c r="C9" s="40" t="s">
        <v>40</v>
      </c>
      <c r="D9" s="40" t="s">
        <v>1</v>
      </c>
      <c r="E9" s="41">
        <v>10</v>
      </c>
      <c r="F9" s="63">
        <f t="shared" ref="F9:F32" si="0">F8+TIME(0,E8,0)</f>
        <v>0.54305555555555551</v>
      </c>
      <c r="G9" s="95"/>
      <c r="H9" s="96"/>
      <c r="I9" s="96"/>
    </row>
    <row r="10" spans="1:9" x14ac:dyDescent="0.25">
      <c r="A10" s="40">
        <v>1.02</v>
      </c>
      <c r="B10" s="90" t="s">
        <v>8</v>
      </c>
      <c r="C10" s="40" t="s">
        <v>9</v>
      </c>
      <c r="D10" s="40" t="s">
        <v>1</v>
      </c>
      <c r="E10" s="41">
        <v>5</v>
      </c>
      <c r="F10" s="63">
        <f t="shared" si="0"/>
        <v>0.54999999999999993</v>
      </c>
    </row>
    <row r="11" spans="1:9" ht="25.5" x14ac:dyDescent="0.25">
      <c r="A11" s="40">
        <v>1.03</v>
      </c>
      <c r="B11" s="90" t="s">
        <v>37</v>
      </c>
      <c r="C11" s="40" t="s">
        <v>78</v>
      </c>
      <c r="D11" s="40" t="s">
        <v>1</v>
      </c>
      <c r="E11" s="41">
        <v>3</v>
      </c>
      <c r="F11" s="63">
        <f t="shared" si="0"/>
        <v>0.55347222222222214</v>
      </c>
    </row>
    <row r="12" spans="1:9" x14ac:dyDescent="0.25">
      <c r="A12" s="40">
        <v>1.04</v>
      </c>
      <c r="B12" s="90" t="s">
        <v>8</v>
      </c>
      <c r="C12" s="40" t="s">
        <v>93</v>
      </c>
      <c r="D12" s="40" t="s">
        <v>94</v>
      </c>
      <c r="E12" s="41">
        <v>5</v>
      </c>
      <c r="F12" s="63">
        <f t="shared" si="0"/>
        <v>0.55555555555555547</v>
      </c>
      <c r="G12" s="93"/>
    </row>
    <row r="13" spans="1:9" x14ac:dyDescent="0.25">
      <c r="A13" s="40">
        <f>A8+1</f>
        <v>2</v>
      </c>
      <c r="B13" s="90" t="s">
        <v>8</v>
      </c>
      <c r="C13" s="40" t="s">
        <v>38</v>
      </c>
      <c r="D13" s="40" t="s">
        <v>36</v>
      </c>
      <c r="E13" s="41">
        <v>10</v>
      </c>
      <c r="F13" s="63">
        <f t="shared" si="0"/>
        <v>0.55902777777777768</v>
      </c>
    </row>
    <row r="14" spans="1:9" ht="25.5" x14ac:dyDescent="0.25">
      <c r="A14" s="40">
        <f>A13+1</f>
        <v>3</v>
      </c>
      <c r="B14" s="90"/>
      <c r="C14" s="40" t="s">
        <v>77</v>
      </c>
      <c r="D14" s="40" t="s">
        <v>51</v>
      </c>
      <c r="E14" s="41">
        <v>15</v>
      </c>
      <c r="F14" s="63">
        <f t="shared" si="0"/>
        <v>0.5659722222222221</v>
      </c>
      <c r="G14" s="80"/>
    </row>
    <row r="15" spans="1:9" s="52" customFormat="1" ht="13.5" x14ac:dyDescent="0.25">
      <c r="A15" s="40">
        <f>A14+1</f>
        <v>4</v>
      </c>
      <c r="B15" s="89"/>
      <c r="C15" s="76" t="s">
        <v>60</v>
      </c>
      <c r="D15" s="67"/>
      <c r="E15" s="41"/>
      <c r="F15" s="63">
        <f t="shared" si="0"/>
        <v>0.57638888888888873</v>
      </c>
      <c r="G15" s="70"/>
    </row>
    <row r="16" spans="1:9" ht="51" x14ac:dyDescent="0.25">
      <c r="A16" s="40">
        <f>A15+0.01</f>
        <v>4.01</v>
      </c>
      <c r="B16" s="90" t="s">
        <v>37</v>
      </c>
      <c r="C16" s="43" t="s">
        <v>92</v>
      </c>
      <c r="D16" s="40" t="s">
        <v>0</v>
      </c>
      <c r="E16" s="44">
        <v>3</v>
      </c>
      <c r="F16" s="63">
        <f t="shared" si="0"/>
        <v>0.57638888888888873</v>
      </c>
    </row>
    <row r="17" spans="1:9" ht="25.5" x14ac:dyDescent="0.25">
      <c r="A17" s="83" t="s">
        <v>71</v>
      </c>
      <c r="B17" s="90" t="s">
        <v>8</v>
      </c>
      <c r="C17" s="81" t="s">
        <v>72</v>
      </c>
      <c r="D17" s="40" t="s">
        <v>0</v>
      </c>
      <c r="E17" s="44">
        <v>1</v>
      </c>
      <c r="F17" s="63">
        <f t="shared" si="0"/>
        <v>0.57847222222222205</v>
      </c>
      <c r="G17" s="80"/>
    </row>
    <row r="18" spans="1:9" ht="25.5" x14ac:dyDescent="0.25">
      <c r="A18" s="40" t="s">
        <v>71</v>
      </c>
      <c r="B18" s="90" t="s">
        <v>8</v>
      </c>
      <c r="C18" s="81" t="s">
        <v>73</v>
      </c>
      <c r="D18" s="40" t="s">
        <v>0</v>
      </c>
      <c r="E18" s="44">
        <v>1</v>
      </c>
      <c r="F18" s="63">
        <f t="shared" si="0"/>
        <v>0.5791666666666665</v>
      </c>
      <c r="G18" s="80"/>
    </row>
    <row r="19" spans="1:9" x14ac:dyDescent="0.25">
      <c r="A19" s="40">
        <f>A16+0.01</f>
        <v>4.0199999999999996</v>
      </c>
      <c r="B19" s="90" t="s">
        <v>8</v>
      </c>
      <c r="C19" s="43" t="s">
        <v>70</v>
      </c>
      <c r="D19" s="40" t="s">
        <v>0</v>
      </c>
      <c r="E19" s="44">
        <v>3</v>
      </c>
      <c r="F19" s="63">
        <f t="shared" si="0"/>
        <v>0.57986111111111094</v>
      </c>
    </row>
    <row r="20" spans="1:9" x14ac:dyDescent="0.25">
      <c r="A20" s="40">
        <f>A19+0.01</f>
        <v>4.0299999999999994</v>
      </c>
      <c r="B20" s="90" t="s">
        <v>8</v>
      </c>
      <c r="C20" s="43" t="s">
        <v>79</v>
      </c>
      <c r="D20" s="40" t="s">
        <v>41</v>
      </c>
      <c r="E20" s="44">
        <v>3</v>
      </c>
      <c r="F20" s="63">
        <f t="shared" si="0"/>
        <v>0.58194444444444426</v>
      </c>
    </row>
    <row r="21" spans="1:9" ht="25.5" x14ac:dyDescent="0.25">
      <c r="A21" s="67">
        <f>A15+1</f>
        <v>5</v>
      </c>
      <c r="B21" s="90" t="s">
        <v>37</v>
      </c>
      <c r="C21" s="43" t="s">
        <v>80</v>
      </c>
      <c r="D21" s="40" t="s">
        <v>63</v>
      </c>
      <c r="E21" s="44">
        <v>15</v>
      </c>
      <c r="F21" s="63">
        <f t="shared" si="0"/>
        <v>0.58402777777777759</v>
      </c>
      <c r="G21" s="79"/>
    </row>
    <row r="22" spans="1:9" s="69" customFormat="1" ht="13.5" x14ac:dyDescent="0.25">
      <c r="A22" s="67">
        <f>A21+1</f>
        <v>6</v>
      </c>
      <c r="B22" s="89"/>
      <c r="C22" s="77" t="s">
        <v>43</v>
      </c>
      <c r="D22" s="67"/>
      <c r="E22" s="44"/>
      <c r="F22" s="63">
        <f t="shared" si="0"/>
        <v>0.59444444444444422</v>
      </c>
      <c r="G22" s="68"/>
    </row>
    <row r="23" spans="1:9" s="15" customFormat="1" ht="114.75" x14ac:dyDescent="0.25">
      <c r="A23" s="40">
        <f>A22+0.01</f>
        <v>6.01</v>
      </c>
      <c r="B23" s="90" t="s">
        <v>45</v>
      </c>
      <c r="C23" s="40" t="s">
        <v>88</v>
      </c>
      <c r="D23" s="40" t="s">
        <v>74</v>
      </c>
      <c r="E23" s="41">
        <v>3</v>
      </c>
      <c r="F23" s="63">
        <f t="shared" si="0"/>
        <v>0.59444444444444422</v>
      </c>
      <c r="G23" s="73"/>
    </row>
    <row r="24" spans="1:9" s="15" customFormat="1" ht="102" x14ac:dyDescent="0.25">
      <c r="A24" s="40">
        <f t="shared" ref="A24:A27" si="1">A23+0.01</f>
        <v>6.02</v>
      </c>
      <c r="B24" s="90" t="s">
        <v>45</v>
      </c>
      <c r="C24" s="40" t="s">
        <v>89</v>
      </c>
      <c r="D24" s="40" t="s">
        <v>41</v>
      </c>
      <c r="E24" s="41">
        <v>3</v>
      </c>
      <c r="F24" s="63">
        <f t="shared" si="0"/>
        <v>0.59652777777777755</v>
      </c>
      <c r="G24" s="73"/>
    </row>
    <row r="25" spans="1:9" s="15" customFormat="1" ht="102" x14ac:dyDescent="0.25">
      <c r="A25" s="40">
        <f t="shared" si="1"/>
        <v>6.0299999999999994</v>
      </c>
      <c r="B25" s="90" t="s">
        <v>45</v>
      </c>
      <c r="C25" s="40" t="s">
        <v>90</v>
      </c>
      <c r="D25" s="40" t="s">
        <v>41</v>
      </c>
      <c r="E25" s="41">
        <v>3</v>
      </c>
      <c r="F25" s="63">
        <f t="shared" si="0"/>
        <v>0.59861111111111087</v>
      </c>
      <c r="G25" s="73"/>
    </row>
    <row r="26" spans="1:9" s="15" customFormat="1" ht="102" x14ac:dyDescent="0.25">
      <c r="A26" s="40">
        <f t="shared" si="1"/>
        <v>6.0399999999999991</v>
      </c>
      <c r="B26" s="90" t="s">
        <v>45</v>
      </c>
      <c r="C26" s="40" t="s">
        <v>91</v>
      </c>
      <c r="D26" s="40" t="s">
        <v>41</v>
      </c>
      <c r="E26" s="41">
        <v>3</v>
      </c>
      <c r="F26" s="63">
        <f t="shared" si="0"/>
        <v>0.6006944444444442</v>
      </c>
      <c r="G26" s="73"/>
    </row>
    <row r="27" spans="1:9" s="15" customFormat="1" x14ac:dyDescent="0.25">
      <c r="A27" s="40">
        <f t="shared" si="1"/>
        <v>6.0499999999999989</v>
      </c>
      <c r="B27" s="90" t="s">
        <v>45</v>
      </c>
      <c r="C27" s="40"/>
      <c r="D27" s="40"/>
      <c r="E27" s="41"/>
      <c r="F27" s="63">
        <f t="shared" si="0"/>
        <v>0.60277777777777752</v>
      </c>
      <c r="G27" s="73"/>
    </row>
    <row r="28" spans="1:9" s="15" customFormat="1" x14ac:dyDescent="0.25">
      <c r="A28" s="67">
        <f>A22+1</f>
        <v>7</v>
      </c>
      <c r="B28" s="89"/>
      <c r="C28" s="40" t="s">
        <v>57</v>
      </c>
      <c r="D28" s="67"/>
      <c r="E28" s="41"/>
      <c r="F28" s="63">
        <f t="shared" si="0"/>
        <v>0.60277777777777752</v>
      </c>
      <c r="G28" s="46"/>
      <c r="H28" s="47"/>
      <c r="I28" s="47"/>
    </row>
    <row r="29" spans="1:9" s="52" customFormat="1" x14ac:dyDescent="0.25">
      <c r="A29" s="40">
        <f>A28+0.01</f>
        <v>7.01</v>
      </c>
      <c r="B29" s="90" t="s">
        <v>37</v>
      </c>
      <c r="C29" s="40" t="s">
        <v>81</v>
      </c>
      <c r="D29" s="40" t="s">
        <v>82</v>
      </c>
      <c r="E29" s="41">
        <v>15</v>
      </c>
      <c r="F29" s="63">
        <f t="shared" si="0"/>
        <v>0.60277777777777752</v>
      </c>
      <c r="G29" s="71"/>
      <c r="H29" s="72"/>
      <c r="I29" s="72"/>
    </row>
    <row r="30" spans="1:9" s="52" customFormat="1" ht="25.5" x14ac:dyDescent="0.25">
      <c r="A30" s="40">
        <f t="shared" ref="A30:A31" si="2">A29+0.01</f>
        <v>7.02</v>
      </c>
      <c r="B30" s="90" t="s">
        <v>37</v>
      </c>
      <c r="C30" s="40" t="s">
        <v>86</v>
      </c>
      <c r="D30" s="40" t="s">
        <v>87</v>
      </c>
      <c r="E30" s="41">
        <v>2</v>
      </c>
      <c r="F30" s="63">
        <f t="shared" si="0"/>
        <v>0.61319444444444415</v>
      </c>
      <c r="G30" s="71"/>
      <c r="H30" s="72"/>
      <c r="I30" s="72"/>
    </row>
    <row r="31" spans="1:9" s="52" customFormat="1" x14ac:dyDescent="0.25">
      <c r="A31" s="40">
        <f t="shared" si="2"/>
        <v>7.0299999999999994</v>
      </c>
      <c r="B31" s="90" t="s">
        <v>8</v>
      </c>
      <c r="C31" s="48"/>
      <c r="D31" s="40"/>
      <c r="E31" s="41"/>
      <c r="F31" s="63">
        <f t="shared" si="0"/>
        <v>0.61458333333333304</v>
      </c>
      <c r="G31" s="71"/>
      <c r="H31" s="72"/>
      <c r="I31" s="72"/>
    </row>
    <row r="32" spans="1:9" s="15" customFormat="1" ht="25.5" x14ac:dyDescent="0.25">
      <c r="A32" s="40">
        <f>A28+1</f>
        <v>8</v>
      </c>
      <c r="B32" s="90" t="s">
        <v>8</v>
      </c>
      <c r="C32" s="78" t="s">
        <v>33</v>
      </c>
      <c r="D32" s="40" t="s">
        <v>34</v>
      </c>
      <c r="E32" s="44">
        <v>10</v>
      </c>
      <c r="F32" s="63">
        <f t="shared" si="0"/>
        <v>0.61458333333333304</v>
      </c>
      <c r="G32" s="47"/>
      <c r="H32" s="47"/>
      <c r="I32" s="47"/>
    </row>
    <row r="33" spans="1:8" x14ac:dyDescent="0.25">
      <c r="A33" s="49">
        <f>A32+1</f>
        <v>9</v>
      </c>
      <c r="B33" s="91" t="s">
        <v>7</v>
      </c>
      <c r="C33" s="50" t="s">
        <v>42</v>
      </c>
      <c r="D33" s="49" t="s">
        <v>1</v>
      </c>
      <c r="E33" s="51"/>
      <c r="F33" s="64">
        <v>0.625</v>
      </c>
      <c r="G33" s="42"/>
    </row>
    <row r="34" spans="1:8" s="45" customFormat="1" ht="25.5" x14ac:dyDescent="0.25">
      <c r="A34" s="31"/>
      <c r="B34" s="92"/>
      <c r="C34" s="31"/>
      <c r="D34" s="52"/>
      <c r="E34" s="31"/>
      <c r="F34" s="65"/>
      <c r="G34" s="25">
        <f>MINUTE(F33-F32)-E32</f>
        <v>5</v>
      </c>
      <c r="H34" s="26" t="s">
        <v>56</v>
      </c>
    </row>
    <row r="36" spans="1:8" x14ac:dyDescent="0.25">
      <c r="C36" s="52"/>
    </row>
    <row r="37" spans="1:8" x14ac:dyDescent="0.25">
      <c r="C37" s="53"/>
    </row>
    <row r="38" spans="1:8" x14ac:dyDescent="0.25">
      <c r="C38" s="5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8"/>
  <sheetViews>
    <sheetView zoomScale="110" zoomScaleNormal="110" workbookViewId="0">
      <selection activeCell="C1" sqref="C1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5" width="11.5703125" style="108" customWidth="1"/>
    <col min="6" max="8" width="11.5703125" style="11" customWidth="1"/>
  </cols>
  <sheetData>
    <row r="1" spans="2:8" ht="15.75" thickBot="1" x14ac:dyDescent="0.3">
      <c r="E1" s="104"/>
    </row>
    <row r="2" spans="2:8" ht="15.75" customHeight="1" thickTop="1" x14ac:dyDescent="0.25">
      <c r="B2" s="99" t="s">
        <v>10</v>
      </c>
      <c r="C2" s="101" t="s">
        <v>11</v>
      </c>
      <c r="D2" s="103" t="s">
        <v>12</v>
      </c>
      <c r="E2" s="24"/>
      <c r="F2" s="97" t="s">
        <v>64</v>
      </c>
      <c r="G2" s="97" t="s">
        <v>61</v>
      </c>
      <c r="H2" s="97" t="s">
        <v>65</v>
      </c>
    </row>
    <row r="3" spans="2:8" ht="41.25" customHeight="1" thickBot="1" x14ac:dyDescent="0.3">
      <c r="B3" s="100"/>
      <c r="C3" s="102"/>
      <c r="D3" s="98"/>
      <c r="E3" s="22" t="s">
        <v>96</v>
      </c>
      <c r="F3" s="98"/>
      <c r="G3" s="98"/>
      <c r="H3" s="98"/>
    </row>
    <row r="4" spans="2:8" ht="15.75" thickTop="1" x14ac:dyDescent="0.25">
      <c r="B4" s="1" t="s">
        <v>13</v>
      </c>
      <c r="C4" s="2" t="s">
        <v>58</v>
      </c>
      <c r="D4" s="3">
        <v>1</v>
      </c>
      <c r="E4" s="105" t="s">
        <v>95</v>
      </c>
      <c r="F4" s="19"/>
      <c r="G4" s="19"/>
      <c r="H4" s="19"/>
    </row>
    <row r="5" spans="2:8" x14ac:dyDescent="0.25">
      <c r="B5" s="1" t="s">
        <v>14</v>
      </c>
      <c r="C5" s="2" t="s">
        <v>15</v>
      </c>
      <c r="D5" s="3">
        <v>1</v>
      </c>
      <c r="E5" s="106" t="s">
        <v>95</v>
      </c>
      <c r="F5" s="19"/>
      <c r="G5" s="19"/>
      <c r="H5" s="19"/>
    </row>
    <row r="6" spans="2:8" x14ac:dyDescent="0.25">
      <c r="B6" s="4" t="s">
        <v>14</v>
      </c>
      <c r="C6" s="5" t="s">
        <v>22</v>
      </c>
      <c r="D6" s="6">
        <v>1</v>
      </c>
      <c r="E6" s="106" t="s">
        <v>95</v>
      </c>
      <c r="F6" s="20"/>
      <c r="G6" s="20"/>
      <c r="H6" s="20"/>
    </row>
    <row r="7" spans="2:8" x14ac:dyDescent="0.25">
      <c r="B7" s="4" t="s">
        <v>16</v>
      </c>
      <c r="C7" s="5" t="s">
        <v>17</v>
      </c>
      <c r="D7" s="6">
        <v>1</v>
      </c>
      <c r="E7" s="106" t="s">
        <v>95</v>
      </c>
      <c r="F7" s="20"/>
      <c r="G7" s="20"/>
      <c r="H7" s="20"/>
    </row>
    <row r="8" spans="2:8" x14ac:dyDescent="0.25">
      <c r="B8" s="4" t="s">
        <v>18</v>
      </c>
      <c r="C8" s="5" t="s">
        <v>19</v>
      </c>
      <c r="D8" s="6">
        <v>1</v>
      </c>
      <c r="E8" s="106" t="s">
        <v>95</v>
      </c>
      <c r="F8" s="20"/>
      <c r="G8" s="20"/>
      <c r="H8" s="20"/>
    </row>
    <row r="9" spans="2:8" x14ac:dyDescent="0.25">
      <c r="B9" s="4" t="s">
        <v>32</v>
      </c>
      <c r="C9" s="5" t="s">
        <v>83</v>
      </c>
      <c r="D9" s="6">
        <v>1</v>
      </c>
      <c r="E9" s="106" t="s">
        <v>95</v>
      </c>
      <c r="F9" s="20"/>
      <c r="G9" s="20"/>
      <c r="H9" s="20"/>
    </row>
    <row r="10" spans="2:8" ht="26.25" x14ac:dyDescent="0.25">
      <c r="B10" s="4">
        <v>1</v>
      </c>
      <c r="C10" s="82" t="s">
        <v>84</v>
      </c>
      <c r="D10" s="6">
        <v>1</v>
      </c>
      <c r="E10" s="106" t="s">
        <v>95</v>
      </c>
      <c r="F10" s="20"/>
      <c r="G10" s="20"/>
      <c r="H10" s="20"/>
    </row>
    <row r="11" spans="2:8" x14ac:dyDescent="0.25">
      <c r="B11" s="4">
        <v>3</v>
      </c>
      <c r="C11" s="5" t="s">
        <v>21</v>
      </c>
      <c r="D11" s="6">
        <v>1</v>
      </c>
      <c r="E11" s="106" t="s">
        <v>95</v>
      </c>
      <c r="F11" s="20"/>
      <c r="G11" s="20"/>
      <c r="H11" s="20"/>
    </row>
    <row r="12" spans="2:8" ht="26.25" x14ac:dyDescent="0.25">
      <c r="B12" s="4">
        <v>11</v>
      </c>
      <c r="C12" s="82" t="s">
        <v>75</v>
      </c>
      <c r="D12" s="6">
        <v>1</v>
      </c>
      <c r="E12" s="106" t="s">
        <v>95</v>
      </c>
      <c r="F12" s="20"/>
      <c r="G12" s="20"/>
      <c r="H12" s="20"/>
    </row>
    <row r="13" spans="2:8" x14ac:dyDescent="0.25">
      <c r="B13" s="4">
        <v>15</v>
      </c>
      <c r="C13" s="5" t="s">
        <v>39</v>
      </c>
      <c r="D13" s="6">
        <v>1</v>
      </c>
      <c r="E13" s="106" t="s">
        <v>95</v>
      </c>
      <c r="F13" s="20"/>
      <c r="G13" s="20"/>
      <c r="H13" s="20"/>
    </row>
    <row r="14" spans="2:8" x14ac:dyDescent="0.25">
      <c r="B14" s="4">
        <v>16</v>
      </c>
      <c r="C14" s="5" t="s">
        <v>22</v>
      </c>
      <c r="D14" s="6" t="s">
        <v>23</v>
      </c>
      <c r="E14" s="106"/>
      <c r="F14" s="20"/>
      <c r="G14" s="20"/>
      <c r="H14" s="20"/>
    </row>
    <row r="15" spans="2:8" ht="15" customHeight="1" x14ac:dyDescent="0.25">
      <c r="B15" s="4">
        <v>18</v>
      </c>
      <c r="C15" s="5" t="s">
        <v>68</v>
      </c>
      <c r="D15" s="6">
        <v>1</v>
      </c>
      <c r="E15" s="106" t="s">
        <v>95</v>
      </c>
      <c r="F15" s="20"/>
      <c r="G15" s="20"/>
      <c r="H15" s="20"/>
    </row>
    <row r="16" spans="2:8" x14ac:dyDescent="0.25">
      <c r="B16" s="4">
        <v>19</v>
      </c>
      <c r="C16" s="5" t="s">
        <v>24</v>
      </c>
      <c r="D16" s="6">
        <v>1</v>
      </c>
      <c r="E16" s="106" t="s">
        <v>95</v>
      </c>
      <c r="F16" s="20"/>
      <c r="G16" s="20"/>
      <c r="H16" s="20"/>
    </row>
    <row r="17" spans="2:8" x14ac:dyDescent="0.25">
      <c r="B17" s="4">
        <v>21</v>
      </c>
      <c r="C17" s="5" t="s">
        <v>25</v>
      </c>
      <c r="D17" s="6">
        <v>1</v>
      </c>
      <c r="E17" s="106" t="s">
        <v>95</v>
      </c>
      <c r="F17" s="20"/>
      <c r="G17" s="20"/>
      <c r="H17" s="20"/>
    </row>
    <row r="18" spans="2:8" x14ac:dyDescent="0.25">
      <c r="B18" s="4">
        <v>22</v>
      </c>
      <c r="C18" s="5" t="s">
        <v>26</v>
      </c>
      <c r="D18" s="6">
        <v>1</v>
      </c>
      <c r="E18" s="106" t="s">
        <v>95</v>
      </c>
      <c r="F18" s="20"/>
      <c r="G18" s="20"/>
      <c r="H18" s="20"/>
    </row>
    <row r="19" spans="2:8" x14ac:dyDescent="0.25">
      <c r="B19" s="4">
        <v>24</v>
      </c>
      <c r="C19" s="5" t="s">
        <v>62</v>
      </c>
      <c r="D19" s="6">
        <v>1</v>
      </c>
      <c r="E19" s="6" t="s">
        <v>95</v>
      </c>
      <c r="F19" s="5"/>
      <c r="G19" s="5"/>
      <c r="H19" s="5"/>
    </row>
    <row r="20" spans="2:8" ht="18" customHeight="1" x14ac:dyDescent="0.25">
      <c r="B20" s="5" t="s">
        <v>27</v>
      </c>
      <c r="C20" s="5" t="s">
        <v>28</v>
      </c>
      <c r="D20" s="94" t="s">
        <v>23</v>
      </c>
      <c r="E20" s="6" t="s">
        <v>95</v>
      </c>
      <c r="F20" s="5" t="s">
        <v>55</v>
      </c>
      <c r="G20" s="5" t="s">
        <v>55</v>
      </c>
      <c r="H20" s="5" t="s">
        <v>55</v>
      </c>
    </row>
    <row r="21" spans="2:8" ht="18" customHeight="1" x14ac:dyDescent="0.25">
      <c r="B21" s="5" t="s">
        <v>27</v>
      </c>
      <c r="C21" s="5" t="s">
        <v>20</v>
      </c>
      <c r="D21" s="94" t="s">
        <v>23</v>
      </c>
      <c r="E21" s="6" t="s">
        <v>95</v>
      </c>
      <c r="F21" s="5" t="s">
        <v>55</v>
      </c>
      <c r="G21" s="5" t="s">
        <v>55</v>
      </c>
      <c r="H21" s="5" t="s">
        <v>55</v>
      </c>
    </row>
    <row r="22" spans="2:8" ht="18" customHeight="1" thickBot="1" x14ac:dyDescent="0.3">
      <c r="B22" s="7" t="s">
        <v>67</v>
      </c>
      <c r="C22" s="8" t="s">
        <v>66</v>
      </c>
      <c r="D22" s="9" t="s">
        <v>23</v>
      </c>
      <c r="E22" s="107"/>
      <c r="F22" s="21" t="s">
        <v>55</v>
      </c>
      <c r="G22" s="21" t="s">
        <v>55</v>
      </c>
      <c r="H22" s="21" t="s">
        <v>55</v>
      </c>
    </row>
    <row r="23" spans="2:8" ht="38.25" customHeight="1" thickTop="1" thickBot="1" x14ac:dyDescent="0.3">
      <c r="B23" s="10"/>
      <c r="C23" s="17" t="s">
        <v>29</v>
      </c>
      <c r="D23" s="18">
        <f>SUM(D4:D22)</f>
        <v>15</v>
      </c>
      <c r="E23" s="108" t="s">
        <v>52</v>
      </c>
      <c r="F23" s="16">
        <f>COUNTIF(F4:F19,"y")</f>
        <v>0</v>
      </c>
      <c r="G23" s="16">
        <f>COUNTIF(G4:G19,"y")</f>
        <v>0</v>
      </c>
      <c r="H23" s="16">
        <f>COUNTIF(H4:H19,"y")</f>
        <v>0</v>
      </c>
    </row>
    <row r="24" spans="2:8" ht="17.25" thickTop="1" thickBot="1" x14ac:dyDescent="0.3">
      <c r="E24" s="108" t="s">
        <v>53</v>
      </c>
      <c r="F24" s="16">
        <f>COUNTIF(F4:F19,"n")</f>
        <v>0</v>
      </c>
      <c r="G24" s="16">
        <f>COUNTIF(G4:G19,"n")</f>
        <v>0</v>
      </c>
      <c r="H24" s="16">
        <f>COUNTIF(H4:H19,"n")</f>
        <v>0</v>
      </c>
    </row>
    <row r="25" spans="2:8" ht="17.25" thickTop="1" thickBot="1" x14ac:dyDescent="0.3">
      <c r="E25" s="108" t="s">
        <v>54</v>
      </c>
      <c r="F25" s="16">
        <f>COUNTIF(F4:F19,"a")</f>
        <v>0</v>
      </c>
      <c r="G25" s="16">
        <f>COUNTIF(G4:G19,"a")</f>
        <v>0</v>
      </c>
      <c r="H25" s="16">
        <f>COUNTIF(H4:H19,"a")</f>
        <v>0</v>
      </c>
    </row>
    <row r="26" spans="2:8" ht="15.75" thickTop="1" x14ac:dyDescent="0.25">
      <c r="B26" t="s">
        <v>30</v>
      </c>
    </row>
    <row r="27" spans="2:8" s="14" customFormat="1" x14ac:dyDescent="0.25">
      <c r="B27" s="14" t="s">
        <v>48</v>
      </c>
      <c r="E27" s="109"/>
      <c r="F27" s="110"/>
      <c r="G27" s="110"/>
      <c r="H27" s="110"/>
    </row>
    <row r="28" spans="2:8" x14ac:dyDescent="0.25">
      <c r="B28" s="23" t="s">
        <v>49</v>
      </c>
    </row>
    <row r="29" spans="2:8" s="14" customFormat="1" x14ac:dyDescent="0.25">
      <c r="B29" s="14" t="s">
        <v>46</v>
      </c>
      <c r="E29" s="109"/>
      <c r="F29" s="110"/>
      <c r="G29" s="110"/>
      <c r="H29" s="110"/>
    </row>
    <row r="30" spans="2:8" x14ac:dyDescent="0.25">
      <c r="B30" s="23" t="s">
        <v>35</v>
      </c>
    </row>
    <row r="31" spans="2:8" x14ac:dyDescent="0.25">
      <c r="B31" s="23" t="s">
        <v>47</v>
      </c>
    </row>
    <row r="32" spans="2:8" x14ac:dyDescent="0.25">
      <c r="B32" s="23" t="s">
        <v>50</v>
      </c>
    </row>
    <row r="33" spans="2:8" s="14" customFormat="1" x14ac:dyDescent="0.25">
      <c r="B33" s="14" t="s">
        <v>97</v>
      </c>
      <c r="E33" s="109"/>
      <c r="F33" s="110"/>
      <c r="G33" s="110"/>
      <c r="H33" s="110"/>
    </row>
    <row r="34" spans="2:8" s="14" customFormat="1" x14ac:dyDescent="0.25">
      <c r="B34" s="14" t="s">
        <v>98</v>
      </c>
      <c r="E34" s="109"/>
      <c r="F34" s="110"/>
      <c r="G34" s="110"/>
      <c r="H34" s="110"/>
    </row>
    <row r="35" spans="2:8" s="14" customFormat="1" x14ac:dyDescent="0.25">
      <c r="B35" s="14" t="s">
        <v>99</v>
      </c>
      <c r="E35" s="109"/>
      <c r="F35" s="110"/>
      <c r="G35" s="110"/>
      <c r="H35" s="110"/>
    </row>
    <row r="36" spans="2:8" s="14" customFormat="1" x14ac:dyDescent="0.25">
      <c r="B36" s="14" t="s">
        <v>100</v>
      </c>
      <c r="E36" s="109"/>
      <c r="F36" s="110"/>
      <c r="G36" s="110"/>
      <c r="H36" s="110"/>
    </row>
    <row r="37" spans="2:8" x14ac:dyDescent="0.25">
      <c r="B37" s="66" t="s">
        <v>59</v>
      </c>
    </row>
    <row r="38" spans="2:8" x14ac:dyDescent="0.25">
      <c r="B38" s="23" t="s">
        <v>76</v>
      </c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Oct 2 Agenda</vt:lpstr>
      <vt:lpstr>EC Roster - Vote Calculator</vt:lpstr>
      <vt:lpstr>'2018 Oct 2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2018-10-02T17:11:22Z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