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7/"/>
    </mc:Choice>
  </mc:AlternateContent>
  <xr:revisionPtr revIDLastSave="0" documentId="8_{9CA3B7EA-51AF-42FB-B41E-40F506A517CF}" xr6:coauthVersionLast="34" xr6:coauthVersionMax="34" xr10:uidLastSave="{00000000-0000-0000-0000-000000000000}"/>
  <bookViews>
    <workbookView xWindow="0" yWindow="0" windowWidth="19200" windowHeight="7990" xr2:uid="{00000000-000D-0000-FFFF-FFFF00000000}"/>
  </bookViews>
  <sheets>
    <sheet name="EC_Closing_Agenda" sheetId="1" r:id="rId1"/>
  </sheets>
  <definedNames>
    <definedName name="_xlnm.Print_Area" localSheetId="0">EC_Closing_Agenda!$A$1:$F$121</definedName>
    <definedName name="Print_Area_MI">EC_Closing_Agenda!$A$1:$E$21</definedName>
    <definedName name="PRINT_AREA_MI_1">EC_Closing_Agenda!$A$1:$E$21</definedName>
  </definedNames>
  <calcPr calcId="179017"/>
  <fileRecoveryPr autoRecover="0"/>
</workbook>
</file>

<file path=xl/calcChain.xml><?xml version="1.0" encoding="utf-8"?>
<calcChain xmlns="http://schemas.openxmlformats.org/spreadsheetml/2006/main">
  <c r="F85" i="1" l="1"/>
  <c r="F86" i="1" s="1"/>
  <c r="F87" i="1" s="1"/>
  <c r="F88" i="1" s="1"/>
  <c r="F89" i="1" s="1"/>
  <c r="F90" i="1" s="1"/>
  <c r="F91" i="1" s="1"/>
  <c r="A85" i="1"/>
  <c r="A86" i="1" s="1"/>
  <c r="A87" i="1" s="1"/>
  <c r="A88" i="1" s="1"/>
  <c r="A89" i="1" s="1"/>
  <c r="A90" i="1" s="1"/>
  <c r="F8" i="1" l="1"/>
  <c r="F9" i="1" s="1"/>
  <c r="F10" i="1" s="1"/>
  <c r="F11" i="1" s="1"/>
  <c r="A22" i="1"/>
  <c r="A23" i="1" s="1"/>
  <c r="A51" i="1"/>
  <c r="A52" i="1" s="1"/>
  <c r="A100" i="1"/>
  <c r="A102" i="1" s="1"/>
  <c r="A103" i="1" s="1"/>
  <c r="A71" i="1"/>
  <c r="A72" i="1" s="1"/>
  <c r="F118" i="1"/>
  <c r="A13" i="1"/>
  <c r="A14" i="1" s="1"/>
  <c r="A15" i="1" s="1"/>
  <c r="A16" i="1" s="1"/>
  <c r="A17" i="1" s="1"/>
  <c r="A18" i="1" s="1"/>
  <c r="A19" i="1" s="1"/>
  <c r="A11" i="1"/>
  <c r="A9" i="1"/>
  <c r="A8" i="1"/>
  <c r="A74" i="1" l="1"/>
  <c r="A83" i="1" s="1"/>
  <c r="A73" i="1"/>
  <c r="A54" i="1"/>
  <c r="A55" i="1" s="1"/>
  <c r="A56" i="1" s="1"/>
  <c r="A57" i="1" s="1"/>
  <c r="A58" i="1" s="1"/>
  <c r="A53" i="1"/>
  <c r="A84" i="1"/>
  <c r="A91" i="1" s="1"/>
  <c r="A75" i="1"/>
  <c r="A76" i="1" s="1"/>
  <c r="A77" i="1" s="1"/>
  <c r="A78" i="1" s="1"/>
  <c r="A79" i="1" s="1"/>
  <c r="A80" i="1" s="1"/>
  <c r="A81" i="1" s="1"/>
  <c r="A82" i="1" s="1"/>
  <c r="A3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101" i="1"/>
  <c r="A107" i="1"/>
  <c r="A104" i="1"/>
  <c r="A105" i="1" s="1"/>
  <c r="A106" i="1" s="1"/>
  <c r="F12" i="1"/>
  <c r="F13" i="1" s="1"/>
  <c r="A59" i="1" l="1"/>
  <c r="A60" i="1" s="1"/>
  <c r="A61" i="1" s="1"/>
  <c r="A62" i="1" s="1"/>
  <c r="A93" i="1"/>
  <c r="A94" i="1" s="1"/>
  <c r="A95" i="1" s="1"/>
  <c r="A97" i="1" s="1"/>
  <c r="A92" i="1"/>
  <c r="A41" i="1"/>
  <c r="A35" i="1"/>
  <c r="A36" i="1" s="1"/>
  <c r="A37" i="1" s="1"/>
  <c r="A38" i="1" s="1"/>
  <c r="A39" i="1" s="1"/>
  <c r="A40" i="1" s="1"/>
  <c r="F14" i="1"/>
  <c r="A108" i="1"/>
  <c r="A109" i="1" s="1"/>
  <c r="A110" i="1" s="1"/>
  <c r="A111" i="1" s="1"/>
  <c r="A112" i="1" s="1"/>
  <c r="A113" i="1" s="1"/>
  <c r="A114" i="1"/>
  <c r="A115" i="1" s="1"/>
  <c r="A116" i="1" s="1"/>
  <c r="A63" i="1" l="1"/>
  <c r="A64" i="1" s="1"/>
  <c r="A65" i="1" s="1"/>
  <c r="A67" i="1" s="1"/>
  <c r="A68" i="1" s="1"/>
  <c r="A96" i="1"/>
  <c r="A43" i="1"/>
  <c r="A42" i="1"/>
  <c r="F15" i="1"/>
  <c r="A66" i="1" l="1"/>
  <c r="A45" i="1"/>
  <c r="A46" i="1" s="1"/>
  <c r="A47" i="1" s="1"/>
  <c r="A44" i="1"/>
  <c r="F16" i="1"/>
  <c r="A48" i="1" l="1"/>
  <c r="F17" i="1"/>
  <c r="F18" i="1" s="1"/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l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</calcChain>
</file>

<file path=xl/sharedStrings.xml><?xml version="1.0" encoding="utf-8"?>
<sst xmlns="http://schemas.openxmlformats.org/spreadsheetml/2006/main" count="277" uniqueCount="119">
  <si>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</si>
  <si>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</si>
  <si>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</si>
  <si>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</si>
  <si>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</si>
  <si>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</si>
  <si>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</si>
  <si>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</si>
  <si>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</si>
  <si>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</si>
  <si>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</si>
  <si>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</si>
  <si>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</si>
  <si>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</si>
  <si>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</si>
  <si>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</si>
  <si>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</si>
  <si>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</si>
  <si>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</si>
  <si>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</si>
  <si>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</si>
  <si>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</si>
  <si>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</si>
  <si>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</si>
  <si>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</si>
  <si>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</si>
  <si>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</si>
  <si>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</si>
  <si>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</si>
  <si>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</si>
  <si>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</si>
  <si>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</si>
  <si>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</si>
  <si>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</si>
  <si>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</si>
  <si>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</si>
  <si>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</si>
  <si>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</si>
  <si>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</si>
  <si>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</si>
  <si>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</si>
  <si>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</si>
  <si>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</si>
  <si>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</si>
  <si>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</si>
  <si>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</si>
  <si>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</si>
  <si>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</si>
  <si>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</si>
  <si>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</si>
  <si>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</si>
  <si>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</si>
  <si>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</si>
  <si>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</si>
  <si>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</si>
  <si>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</si>
  <si>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</si>
  <si>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 xml:space="preserve">Announcement of 802 EC Interim Telecon (Tuesday 2 Oct 2018, 1-3pm ET) </t>
  </si>
  <si>
    <t>Confirmation of Treasurer Appointee</t>
  </si>
  <si>
    <t>"LeaderCon review"</t>
  </si>
  <si>
    <t>D'Ambrosia / Gilb</t>
  </si>
  <si>
    <t>Stanley</t>
  </si>
  <si>
    <t>Call for Tutorials for Nov 2018 Plenary (Monday 12 Nov, 2018 – Deadline – 27 Sept, 2018)</t>
  </si>
  <si>
    <t>Holcomb</t>
  </si>
  <si>
    <t>Messenger</t>
  </si>
  <si>
    <t>MI*</t>
  </si>
  <si>
    <t>IEEE 802.11 BCS Study Group (1st re-chartering)
Motion: Grant the 1st re-chartering of the IEEE 802.11 BCS Study Group
M: Stanley     S: Rosdahl</t>
  </si>
  <si>
    <t>IEEE 802.11 NGV Study Group (1st re-chartering)
Motion: Grant the 1st re-chartering of the IEEE 802.11 NGV Study Group
M: Stanley     S: Rosdahl</t>
  </si>
  <si>
    <t>AGENDA  -  IEEE 802 LMSC EXECUTIVE COMMITTEE MEETING
IEEE 802 LMSC 119th Plenary Session</t>
  </si>
  <si>
    <t>Friday 1:00PM-6:00PM 
13 Jul 2018</t>
  </si>
  <si>
    <t>ME*</t>
  </si>
  <si>
    <t xml:space="preserve">To NesCom, P802.1CF PAR extension: Recommended Practice for Network Reference Model and Functional Description of IEEE 802 Access Network
Approve forwarding P802.1CF PAR extension in http://ieee802.org/1/files/public/docs2018/cf-messenger-1st-par-extension-v1.pdf to Nescom
M: Messenger  S: Law
</t>
  </si>
  <si>
    <t xml:space="preserve">To NesCom, P802.1Qcr PAR modification – Amendment: Asynchronous Traffic Shaping
Approve forwarding P802.1Qcr PAR modification in http://www.ieee802.org/1/files/public/docs2018/cr-PAR-modification-0718-v01.pdf to NesCom
Approve CSD documentation in https://mentor.ieee.org/802-ec/dcn/16/ec-16-0056-00-ACSD-802-1qcr.pdf 
M: Messenger  S: Law
</t>
  </si>
  <si>
    <t xml:space="preserve">To NesCom, P802.1Qcz PAR – Amendment: Congestion Isolation
Approve forwarding P802.1Qcz PAR documentation in http://ieee802.org/1/files/public/docs2018/cz-PAR-0718-v01.pdf to NesCom
Approve CSD documentation in http://www.ieee802.org/1/files/public/docs2018/cz-CSD-0718-v01.pdf  
M: Messenger  S: Law
</t>
  </si>
  <si>
    <t xml:space="preserve">To NesCom, P802.1Qdd PAR - Amendment: Resource Allocation Protocol
Approve forwarding P802.1Qdd PAR documentation in http://www.ieee802.org/1/files/public/docs2018/dd-PAR-0718-v01.pdf to NesCom
Approve CSD documentation in http://www.ieee802.org/1/files/public/docs2018/dd-CSD-0718-v01.pdf   
M: Messenger  S: Law
</t>
  </si>
  <si>
    <t>To Sponsor Ballot (conditional), IEEE P802.1CF - Recommended Practice for Network Reference Model and Functional Description of IEEE 802 Access Network
Conditionally approve sending P802.1CF/D2.2 to Sponsor Ballot
Confirm the CSD for P802.1CF in https://mentor.ieee.org/omniran/dcn/13/omniran-13-0086-00-ecsg-proposed-par-and-5c.docx
M: Messenger  S: Law</t>
  </si>
  <si>
    <t>To Sponsor Ballot (conditional), IEEE P802.1AS-Rev - Timing and Synchronization for Time-Sensitive Applications
Conditionally approve sending P802.1AS-Rev D8.0 to Sponsor Ballot
Confirm the CSD for P802.1AS-Rev in http://www.ieee802.org/1/files/public/docs2014/new-802-1AS-rev-draft-csd-1114-v2.pptx
M: Messenger  S: Law</t>
  </si>
  <si>
    <t>To RevCom, P802.1AE-Rev – Media Access Control (MAC) Security
Approve sending P802.1AE-Rev D1.3 to RevCom
M: Messenger  S: Law</t>
  </si>
  <si>
    <t xml:space="preserve">To RevCom (Conditional), P802.1Xck - Port-Based Network Access Control Amendment: YANG Data Model
Conditionally approve sending P802.1Xck D2.2 to RevCom
Approve CSD documentation in
https://mentor.ieee.org/802-ec/dcn/15/ec-15-0070-00-ACSD-802-1xck.docx
M: Messenger  S: Law
</t>
  </si>
  <si>
    <t>To RevCom, P802.1AC-2016/Cor 1 - Media Access Control (MAC) Service Definition - Corrigendum 1: Logical Link Control (LLC) Encapsulation EtherType
Approve sending P802.1AC-2016-Cor-1/D2.0 to RevCom
M: Messenger  S: Law</t>
  </si>
  <si>
    <t>To RevCom (conditional), P802.1Qcy - Amendment: Virtual Station Interface (VSI) Discovery and Configuration Protocol (VDP) Extension to Support Network Virtualization Overlays Over Layer 3 (NVO3)
Conditionally approve sending P802.1Qcy D2.5 to RevCom
Approve CSD documentation for P802.1Qcy in https://mentor.ieee.org/802-ec/dcn/15/ec-15-0072-00-ACSD-802-1qcn.pdf 
M: Messenger  S: Law</t>
  </si>
  <si>
    <t xml:space="preserve">Liaison to 3GPP RAN3 on P802.1CM TSN for Fronthaul
http://www.ieee802.org/1/files/public/docs2018/liaison-response-3GPP-RAN3-0718-v01.pdf 
</t>
  </si>
  <si>
    <t xml:space="preserve">Liaison to MEF Forum on MEF CFM YANG
http://www.ieee802.org/1/files/public/docs2018/liaison-MEF-CFM-YANG-0718-v01.pdf 
</t>
  </si>
  <si>
    <t xml:space="preserve">Liaison to OPC Foundation on IEC/IEEE 60802 Joint Project
http://www.ieee802.org/1/files/public/docs2018/liaison-response-OPCF-0718-v01.pdf 
</t>
  </si>
  <si>
    <t>Liaison response to ITU-T SG15 on CFM Data Models (re: LS123)
Approve liaison of the following response (to LS 123) to ITU-T SG15
http://www.ieee802.org/1/files/public/docs2018/liaison-response-ITU-T-SG15-LS123-CFM-Data-Models-0718-v01.pdf 
granting the IEEE LMSC chair (or his delegate) editorial license.
M: Messenger  S: Law</t>
  </si>
  <si>
    <t xml:space="preserve">Press release on 802.1CM-2018 publication
Approve the press release on IEEE Std 802.1CM in http://www.ieee802.org/1/files/public/docs2018/cm-draft-press-release-0718-v01.pdf, to be released with editorial changes as deemed necessary 
M: Messenger  S: Law
</t>
  </si>
  <si>
    <t xml:space="preserve">eBlast on IEC/IEEE 60802 Joint Project – TSN Industrial Profile
Approve the eblast on the IEC/IEEE 60802 Joint Project in http://www.ieee802.org/1/files/public/docs2018/60802-draft-cfp-0718-v01.pdf, to be released with editorial changes as deemed necessary
M: Messenger  S: Law
</t>
  </si>
  <si>
    <t>Drafts to SC6 for information under the PSDO: P802.1AS-Rev
Approve liaison of the following draft(s) to ISO/IEC JTC1/SC6 for information under the PSDO agreement
P802.1AS-Rev
M: Messenger  S: Law</t>
  </si>
  <si>
    <t>Standards to SC6 for adoption under the PSDO:
802.1CM-2018, 802.1Q-2018, 802.1Qcc-2018, 802.1Qcp-2018, 802.1AR-2018, 802.1AC-2016/Cor-1, 802.1Qcy-2018, 802.1Xck-2018, 802.1AE-2018
Approve submission of the following project(s) to ISO/IEC JTC1/SC6 for adoption under the PSDO agreement, once approved and published:
     802.1CM-2018 (*)
     802.1Q-2018 (*)
     802.1Qcc-2018 (**)
     802.1Qcp-2018 (**)
     802.1AR-2018 (**)
     802.1AC-2016/Cor-1 (***)
     802.1Qcy-2018
     802.1Xck-2018
     802.1AE-2018
M: Messenger  S: Law</t>
  </si>
  <si>
    <t>2019 Electronic Media Distribution</t>
  </si>
  <si>
    <t>To RevCom, IEEE P802.3cb 2.5 Gb/s and 5 Gb/s Operation over Backplane
Approve sending IEEE P802.3cb/D3.5 to RevCom Approve CSD documentation in https://mentor.ieee.org/802-ec/dcn/16/ec-16-0143-00-ACSD-802-3cb.pdf
M: Law S: D'Ambrosia</t>
  </si>
  <si>
    <t>Approve liaison of the following communication to ISO/IEC JTC1/SC6, as responses to the comments received on the DCOR (Draft Technical Corrigendum) ballot on IEEE Std 802.21™-2017/Cor1  under the PSDO agreement.”
https://mentor.ieee.org/802.21/dcn/18/21-18-0036-01-0000-response-to-iso-iec-jtc1-sc6-committee-dcor-comments-on-ieee-std-802-21-tm-2017-cor-1-2017.docx
M: Das  S: Shellhammer</t>
  </si>
  <si>
    <t>To Sponsor Ballot (conditional), IEEE P802.3.2 (IEEE 802.3cf) YANG Data Model Definitions</t>
  </si>
  <si>
    <t>To RevCom (conditional), IEEE P802.3bt DTE Power via MDI over 4-Pair</t>
  </si>
  <si>
    <t>To NesCom: IEEE P802.3cq Maintenance #13: Power over Ethernet over 2 pairs</t>
  </si>
  <si>
    <t>To NesCom: IEEE P802.3cr Maintenance #14: Isolation</t>
  </si>
  <si>
    <t>Formation IEEE 802.3 Bidirectional 10Gb/s, 25Gb/s and 50Gb/s Optical AccessPHYs Study Group</t>
  </si>
  <si>
    <t>IEEE 802.3 Beyond 10 km Optical PHYs Study Group 2nd Rechartering &amp; Extension</t>
  </si>
  <si>
    <t>IEEE 802.3 Bidirectional 10Gb/s and 25Gb/s Optical Access PHYs StudyGroup 1stRechartering</t>
  </si>
  <si>
    <t>Formation of sub-1GHz Coexistence Study Group</t>
  </si>
  <si>
    <t xml:space="preserve">Nendica Report </t>
  </si>
  <si>
    <t>To NesCom, 802.15.7revision1 extension PAR</t>
  </si>
  <si>
    <t xml:space="preserve">Approval to submit responses to comments on 802.15.6 to ISO/IEC JTC1 SC6 </t>
  </si>
  <si>
    <t>Liaison Request to IEC SEG 8 for sharing of information</t>
  </si>
  <si>
    <t>Rules</t>
  </si>
  <si>
    <t>Future Venues</t>
  </si>
  <si>
    <t>Haasz</t>
  </si>
  <si>
    <t>To NesCom: IEEE P802.3cn 50 Gb/s, 100 Gb/s, 200 Gb/s, and 400 Gb/s Operation over Single-Mode Fiber and DWDM (dense wavelength division multiplexing) systems</t>
  </si>
  <si>
    <t>Physical Layers for increased-reach Ethernet optical subscriber access(Super-PON) Study Group</t>
  </si>
  <si>
    <t>To RevCom, P802.19.1-Rev/D3, TVWS
Approve sending P802.19.1-Rev/D3 to RevCom 
Approve CSD documentation in http://www.ieee802.org/PARs/2009-11/19-09-0081-03-tvws-5cs-with-text-agreed-on-by-the-sg.doc 
M: Shellhammer  S: Das</t>
  </si>
  <si>
    <t>R3</t>
  </si>
  <si>
    <t>PAR Extension to NesCom: IEEE P802.11 High Efficiency WLAN
PAR Extension - https://mentor.ieee.org/802.11/dcn/18/11-18-0870-04-00ax-tgax-par-extension-request.docx
CSD - https://mentor.ieee.org/802.11/dcn/14/11-14-0169-02-0hew-ieee-802-11-hew-sg-proposed-csd.docx</t>
  </si>
  <si>
    <t>802.11 Extremely High Throughput SG Formation</t>
  </si>
  <si>
    <t>802.11 TGbb formation blog text approval</t>
  </si>
  <si>
    <t>802.11 Wireless Broadband Alliance liaison</t>
  </si>
  <si>
    <t>802.11 liaison to 3GPP RAN4</t>
  </si>
  <si>
    <t>802.11 liaison inviting 3GPP RAN to a coexistence workshop</t>
  </si>
  <si>
    <t>802.11 liaison to IEEE 1609, ETSI TC ITS, SAE DSRC</t>
  </si>
  <si>
    <t>Forward 802.11 amendments to ISO/IEC JTC1/SC6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</si>
</sst>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8"/>
      <color rgb="FF000000"/>
      <name val="Times New Roman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name val="Cambria"/>
      <family val="1"/>
    </font>
    <font>
      <sz val="8"/>
      <color theme="1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b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2">
    <xf numFmtId="164" fontId="0" fillId="0" borderId="0" xfId="0"/>
    <xf numFmtId="164" fontId="19" fillId="0" borderId="0" xfId="0" applyFont="1" applyAlignment="1">
      <alignment vertical="top"/>
    </xf>
    <xf numFmtId="164" fontId="19" fillId="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4" fontId="20" fillId="0" borderId="0" xfId="0" applyFont="1" applyAlignment="1">
      <alignment vertical="top"/>
    </xf>
    <xf numFmtId="164" fontId="18" fillId="0" borderId="0" xfId="0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4" fontId="19" fillId="0" borderId="19" xfId="0" applyFont="1" applyFill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19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20" fillId="14" borderId="10" xfId="0" applyFont="1" applyFill="1" applyBorder="1" applyAlignment="1">
      <alignment vertical="top"/>
    </xf>
    <xf numFmtId="164" fontId="19" fillId="0" borderId="21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4" fontId="20" fillId="0" borderId="13" xfId="0" applyFont="1" applyBorder="1" applyAlignment="1">
      <alignment horizontal="left" vertical="top" wrapText="1" indent="1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21" fillId="14" borderId="11" xfId="0" applyNumberFormat="1" applyFont="1" applyFill="1" applyBorder="1" applyAlignment="1" applyProtection="1">
      <alignment horizontal="left" vertical="top"/>
    </xf>
    <xf numFmtId="164" fontId="21" fillId="14" borderId="11" xfId="0" applyFont="1" applyFill="1" applyBorder="1" applyAlignment="1">
      <alignment vertical="top"/>
    </xf>
    <xf numFmtId="165" fontId="21" fillId="14" borderId="11" xfId="0" applyNumberFormat="1" applyFont="1" applyFill="1" applyBorder="1" applyAlignment="1" applyProtection="1">
      <alignment vertical="top"/>
    </xf>
    <xf numFmtId="2" fontId="23" fillId="21" borderId="11" xfId="0" applyNumberFormat="1" applyFont="1" applyFill="1" applyBorder="1" applyAlignment="1" applyProtection="1">
      <alignment vertical="top"/>
    </xf>
    <xf numFmtId="164" fontId="22" fillId="14" borderId="11" xfId="0" applyFont="1" applyFill="1" applyBorder="1" applyAlignment="1">
      <alignment vertical="top" wrapText="1"/>
    </xf>
    <xf numFmtId="164" fontId="19" fillId="16" borderId="23" xfId="0" applyFont="1" applyFill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9" fillId="0" borderId="19" xfId="0" applyNumberFormat="1" applyFont="1" applyBorder="1" applyAlignment="1">
      <alignment vertical="top"/>
    </xf>
    <xf numFmtId="1" fontId="21" fillId="21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 wrapText="1"/>
    </xf>
    <xf numFmtId="164" fontId="20" fillId="0" borderId="11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64" fontId="20" fillId="19" borderId="13" xfId="0" applyFont="1" applyFill="1" applyBorder="1" applyAlignment="1" applyProtection="1">
      <alignment horizontal="left" vertical="top" wrapText="1" indent="1"/>
    </xf>
    <xf numFmtId="164" fontId="20" fillId="20" borderId="11" xfId="0" applyFont="1" applyFill="1" applyBorder="1" applyAlignment="1" applyProtection="1">
      <alignment vertical="top"/>
    </xf>
    <xf numFmtId="166" fontId="20" fillId="19" borderId="11" xfId="0" applyNumberFormat="1" applyFont="1" applyFill="1" applyBorder="1" applyAlignment="1" applyProtection="1">
      <alignment horizontal="left" vertical="top"/>
    </xf>
    <xf numFmtId="164" fontId="0" fillId="0" borderId="0" xfId="0" applyFont="1" applyAlignment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 indent="1"/>
    </xf>
    <xf numFmtId="1" fontId="20" fillId="20" borderId="11" xfId="0" applyNumberFormat="1" applyFont="1" applyFill="1" applyBorder="1" applyAlignment="1" applyProtection="1">
      <alignment vertical="top"/>
    </xf>
    <xf numFmtId="164" fontId="0" fillId="20" borderId="0" xfId="0" applyFont="1" applyFill="1" applyAlignment="1">
      <alignment vertical="top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1" fontId="20" fillId="0" borderId="10" xfId="0" applyNumberFormat="1" applyFont="1" applyFill="1" applyBorder="1" applyAlignment="1" applyProtection="1">
      <alignment vertical="top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/>
    </xf>
    <xf numFmtId="2" fontId="20" fillId="0" borderId="18" xfId="0" applyNumberFormat="1" applyFont="1" applyFill="1" applyBorder="1" applyAlignment="1" applyProtection="1">
      <alignment vertical="top" wrapText="1"/>
    </xf>
    <xf numFmtId="1" fontId="20" fillId="0" borderId="18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1" fontId="20" fillId="0" borderId="12" xfId="0" applyNumberFormat="1" applyFont="1" applyFill="1" applyBorder="1" applyAlignment="1" applyProtection="1">
      <alignment vertical="top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65" fontId="20" fillId="0" borderId="12" xfId="0" applyNumberFormat="1" applyFont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5" fontId="20" fillId="0" borderId="19" xfId="0" applyNumberFormat="1" applyFont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4" fillId="0" borderId="11" xfId="0" applyFont="1" applyFill="1" applyBorder="1" applyAlignment="1" applyProtection="1">
      <alignment vertical="top" wrapText="1"/>
    </xf>
    <xf numFmtId="167" fontId="20" fillId="19" borderId="11" xfId="0" applyNumberFormat="1" applyFont="1" applyFill="1" applyBorder="1" applyAlignment="1" applyProtection="1">
      <alignment horizontal="left"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0" fillId="0" borderId="0" xfId="0" applyFont="1" applyAlignment="1">
      <alignment vertical="top" wrapText="1"/>
    </xf>
    <xf numFmtId="1" fontId="20" fillId="0" borderId="21" xfId="0" applyNumberFormat="1" applyFont="1" applyBorder="1" applyAlignment="1" applyProtection="1">
      <alignment vertical="top"/>
    </xf>
    <xf numFmtId="164" fontId="0" fillId="0" borderId="11" xfId="0" applyFont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" fontId="20" fillId="0" borderId="15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1" fontId="20" fillId="0" borderId="19" xfId="0" applyNumberFormat="1" applyFont="1" applyBorder="1" applyAlignment="1" applyProtection="1">
      <alignment vertical="top"/>
    </xf>
    <xf numFmtId="166" fontId="20" fillId="19" borderId="13" xfId="0" applyNumberFormat="1" applyFont="1" applyFill="1" applyBorder="1" applyAlignment="1" applyProtection="1">
      <alignment horizontal="left" vertical="top"/>
    </xf>
    <xf numFmtId="1" fontId="20" fillId="19" borderId="16" xfId="0" applyNumberFormat="1" applyFont="1" applyFill="1" applyBorder="1" applyAlignment="1" applyProtection="1">
      <alignment vertical="top"/>
    </xf>
    <xf numFmtId="166" fontId="20" fillId="20" borderId="13" xfId="0" applyNumberFormat="1" applyFont="1" applyFill="1" applyBorder="1" applyAlignment="1" applyProtection="1">
      <alignment horizontal="left" vertical="top"/>
    </xf>
    <xf numFmtId="164" fontId="0" fillId="0" borderId="0" xfId="0" applyFont="1" applyFill="1" applyAlignment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0" fillId="0" borderId="14" xfId="0" applyFont="1" applyBorder="1" applyAlignment="1">
      <alignment vertical="top" wrapText="1"/>
    </xf>
    <xf numFmtId="1" fontId="20" fillId="0" borderId="14" xfId="0" applyNumberFormat="1" applyFont="1" applyFill="1" applyBorder="1" applyAlignment="1" applyProtection="1">
      <alignment vertical="top"/>
    </xf>
    <xf numFmtId="164" fontId="0" fillId="0" borderId="0" xfId="0" applyFont="1" applyBorder="1" applyAlignment="1">
      <alignment vertical="top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4" fillId="20" borderId="11" xfId="0" applyNumberFormat="1" applyFont="1" applyFill="1" applyBorder="1" applyAlignment="1" applyProtection="1">
      <alignment vertical="top"/>
    </xf>
    <xf numFmtId="164" fontId="0" fillId="0" borderId="0" xfId="0" applyFont="1" applyAlignment="1">
      <alignment horizontal="left" vertical="top"/>
    </xf>
    <xf numFmtId="1" fontId="0" fillId="0" borderId="0" xfId="0" applyNumberFormat="1" applyFont="1" applyAlignment="1">
      <alignment vertical="top"/>
    </xf>
    <xf numFmtId="166" fontId="25" fillId="20" borderId="11" xfId="0" applyNumberFormat="1" applyFont="1" applyFill="1" applyBorder="1" applyAlignment="1" applyProtection="1">
      <alignment horizontal="left" vertical="top"/>
    </xf>
    <xf numFmtId="2" fontId="25" fillId="20" borderId="11" xfId="0" applyNumberFormat="1" applyFont="1" applyFill="1" applyBorder="1" applyAlignment="1" applyProtection="1">
      <alignment vertical="top"/>
    </xf>
    <xf numFmtId="164" fontId="25" fillId="20" borderId="11" xfId="0" applyFont="1" applyFill="1" applyBorder="1" applyAlignment="1" applyProtection="1">
      <alignment vertical="top" wrapText="1"/>
    </xf>
    <xf numFmtId="164" fontId="25" fillId="20" borderId="11" xfId="0" applyFont="1" applyFill="1" applyBorder="1" applyAlignment="1" applyProtection="1">
      <alignment vertical="top"/>
    </xf>
    <xf numFmtId="1" fontId="25" fillId="20" borderId="11" xfId="0" applyNumberFormat="1" applyFont="1" applyFill="1" applyBorder="1" applyAlignment="1" applyProtection="1">
      <alignment vertical="top"/>
    </xf>
    <xf numFmtId="165" fontId="25" fillId="20" borderId="19" xfId="0" applyNumberFormat="1" applyFont="1" applyFill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Fill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6" fillId="0" borderId="11" xfId="0" applyFont="1" applyFill="1" applyBorder="1" applyAlignment="1" applyProtection="1">
      <alignment vertical="top"/>
    </xf>
    <xf numFmtId="1" fontId="26" fillId="20" borderId="11" xfId="0" applyNumberFormat="1" applyFont="1" applyFill="1" applyBorder="1" applyAlignment="1" applyProtection="1">
      <alignment vertical="top"/>
    </xf>
    <xf numFmtId="165" fontId="26" fillId="0" borderId="19" xfId="0" applyNumberFormat="1" applyFont="1" applyBorder="1" applyAlignment="1" applyProtection="1">
      <alignment vertical="top"/>
    </xf>
    <xf numFmtId="1" fontId="26" fillId="0" borderId="11" xfId="0" applyNumberFormat="1" applyFont="1" applyFill="1" applyBorder="1" applyAlignment="1" applyProtection="1">
      <alignment vertical="top"/>
    </xf>
    <xf numFmtId="164" fontId="26" fillId="0" borderId="11" xfId="0" applyFont="1" applyBorder="1" applyAlignment="1">
      <alignment vertical="top"/>
    </xf>
    <xf numFmtId="1" fontId="26" fillId="0" borderId="11" xfId="0" applyNumberFormat="1" applyFont="1" applyBorder="1" applyAlignment="1" applyProtection="1">
      <alignment vertical="top"/>
    </xf>
    <xf numFmtId="1" fontId="27" fillId="0" borderId="11" xfId="0" applyNumberFormat="1" applyFont="1" applyBorder="1" applyAlignment="1">
      <alignment vertical="top"/>
    </xf>
    <xf numFmtId="2" fontId="26" fillId="0" borderId="11" xfId="0" applyNumberFormat="1" applyFont="1" applyFill="1" applyBorder="1" applyAlignment="1" applyProtection="1">
      <alignment vertical="top"/>
    </xf>
    <xf numFmtId="164" fontId="28" fillId="0" borderId="11" xfId="0" applyFont="1" applyFill="1" applyBorder="1" applyAlignment="1" applyProtection="1">
      <alignment vertical="top" wrapText="1"/>
    </xf>
    <xf numFmtId="166" fontId="26" fillId="0" borderId="11" xfId="0" applyNumberFormat="1" applyFont="1" applyFill="1" applyBorder="1" applyAlignment="1" applyProtection="1">
      <alignment horizontal="left" vertical="top"/>
    </xf>
    <xf numFmtId="2" fontId="26" fillId="0" borderId="11" xfId="0" applyNumberFormat="1" applyFont="1" applyFill="1" applyBorder="1" applyAlignment="1" applyProtection="1">
      <alignment horizontal="left" vertical="top" wrapText="1" indent="1"/>
    </xf>
    <xf numFmtId="164" fontId="20" fillId="0" borderId="11" xfId="0" quotePrefix="1" applyFont="1" applyFill="1" applyBorder="1" applyAlignment="1" applyProtection="1">
      <alignment horizontal="left" vertical="top" wrapText="1" indent="1"/>
    </xf>
    <xf numFmtId="164" fontId="26" fillId="0" borderId="13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/>
    </xf>
    <xf numFmtId="164" fontId="20" fillId="0" borderId="14" xfId="0" applyFont="1" applyFill="1" applyBorder="1" applyAlignment="1" applyProtection="1">
      <alignment vertical="top" wrapText="1"/>
    </xf>
    <xf numFmtId="164" fontId="20" fillId="0" borderId="14" xfId="0" applyFont="1" applyFill="1" applyBorder="1" applyAlignment="1" applyProtection="1">
      <alignment vertical="top"/>
    </xf>
    <xf numFmtId="1" fontId="20" fillId="0" borderId="14" xfId="0" applyNumberFormat="1" applyFont="1" applyBorder="1" applyAlignment="1" applyProtection="1">
      <alignment vertical="top"/>
    </xf>
    <xf numFmtId="165" fontId="20" fillId="0" borderId="24" xfId="0" applyNumberFormat="1" applyFont="1" applyBorder="1" applyAlignment="1" applyProtection="1">
      <alignment vertical="top"/>
    </xf>
    <xf numFmtId="164" fontId="20" fillId="0" borderId="13" xfId="0" applyFont="1" applyFill="1" applyBorder="1" applyAlignment="1" applyProtection="1">
      <alignment vertical="top" wrapText="1"/>
    </xf>
    <xf numFmtId="165" fontId="20" fillId="0" borderId="11" xfId="0" applyNumberFormat="1" applyFont="1" applyBorder="1" applyAlignment="1" applyProtection="1">
      <alignment vertical="top"/>
    </xf>
    <xf numFmtId="164" fontId="19" fillId="0" borderId="25" xfId="0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18"/>
  <sheetViews>
    <sheetView tabSelected="1" zoomScale="110" zoomScaleNormal="110" workbookViewId="0"/>
  </sheetViews>
  <sheetFormatPr defaultColWidth="8.85546875" defaultRowHeight="19.5" customHeight="1" x14ac:dyDescent="0.4"/>
  <cols>
    <col min="1" max="1" width="4.5703125" style="130" customWidth="1"/>
    <col min="2" max="2" width="3.7109375" style="43" customWidth="1"/>
    <col min="3" max="3" width="41.42578125" style="98" customWidth="1"/>
    <col min="4" max="4" width="9.140625" style="43" customWidth="1"/>
    <col min="5" max="5" width="3.42578125" style="131" customWidth="1"/>
    <col min="6" max="6" width="7.35546875" style="43" customWidth="1"/>
    <col min="7" max="7" width="3.85546875" style="43" customWidth="1"/>
    <col min="8" max="8" width="2.640625" style="43" customWidth="1"/>
    <col min="9" max="9" width="6" style="43" customWidth="1"/>
    <col min="10" max="10" width="4.0703125" style="43" customWidth="1"/>
    <col min="11" max="256" width="9.85546875" style="43" customWidth="1"/>
    <col min="257" max="16384" width="8.85546875" style="43"/>
  </cols>
  <sheetData>
    <row r="1" spans="1:254" ht="23.5" customHeight="1" x14ac:dyDescent="0.4">
      <c r="A1" s="49" t="s">
        <v>110</v>
      </c>
      <c r="B1" s="50"/>
      <c r="C1" s="51" t="s">
        <v>68</v>
      </c>
      <c r="D1" s="50"/>
      <c r="E1" s="52"/>
      <c r="F1" s="50"/>
    </row>
    <row r="2" spans="1:254" ht="24" customHeight="1" x14ac:dyDescent="0.4">
      <c r="A2" s="53"/>
      <c r="B2" s="50"/>
      <c r="C2" s="51" t="s">
        <v>69</v>
      </c>
      <c r="D2" s="50"/>
      <c r="E2" s="52"/>
      <c r="F2" s="50"/>
    </row>
    <row r="3" spans="1:254" ht="19.5" customHeight="1" x14ac:dyDescent="0.4">
      <c r="A3" s="53"/>
      <c r="B3" s="50"/>
      <c r="C3" s="54"/>
      <c r="D3" s="50"/>
      <c r="E3" s="52"/>
      <c r="F3" s="50"/>
    </row>
    <row r="4" spans="1:254" ht="22.5" customHeight="1" x14ac:dyDescent="0.4">
      <c r="A4" s="55" t="s">
        <v>0</v>
      </c>
      <c r="B4" s="56" t="s">
        <v>1</v>
      </c>
      <c r="C4" s="57" t="s">
        <v>2</v>
      </c>
      <c r="D4" s="50"/>
      <c r="E4" s="58" t="s">
        <v>1</v>
      </c>
      <c r="F4" s="59" t="s">
        <v>1</v>
      </c>
    </row>
    <row r="5" spans="1:254" ht="19.5" customHeight="1" x14ac:dyDescent="0.4">
      <c r="A5" s="60"/>
      <c r="B5" s="13"/>
      <c r="C5" s="61" t="s">
        <v>3</v>
      </c>
      <c r="D5" s="13"/>
      <c r="E5" s="27"/>
      <c r="F5" s="13"/>
    </row>
    <row r="6" spans="1:254" ht="19.5" customHeight="1" x14ac:dyDescent="0.4">
      <c r="A6" s="62"/>
      <c r="B6" s="63"/>
      <c r="C6" s="64" t="s">
        <v>4</v>
      </c>
      <c r="D6" s="65"/>
      <c r="E6" s="66"/>
      <c r="F6" s="67"/>
    </row>
    <row r="7" spans="1:254" s="72" customFormat="1" ht="19.5" customHeight="1" x14ac:dyDescent="0.4">
      <c r="A7" s="49"/>
      <c r="B7" s="56"/>
      <c r="C7" s="68"/>
      <c r="D7" s="69"/>
      <c r="E7" s="70"/>
      <c r="F7" s="71"/>
      <c r="H7" s="73"/>
      <c r="L7" s="74"/>
      <c r="N7" s="73"/>
      <c r="R7" s="74"/>
      <c r="T7" s="73"/>
      <c r="X7" s="74"/>
      <c r="Z7" s="73"/>
      <c r="AD7" s="74"/>
      <c r="AF7" s="73"/>
      <c r="AJ7" s="74"/>
      <c r="AL7" s="73"/>
      <c r="AP7" s="74"/>
      <c r="AR7" s="73"/>
      <c r="AV7" s="74"/>
      <c r="AX7" s="73"/>
      <c r="BB7" s="74"/>
      <c r="BD7" s="73"/>
      <c r="BH7" s="74"/>
      <c r="BJ7" s="73"/>
      <c r="BN7" s="74"/>
      <c r="BP7" s="73"/>
      <c r="BT7" s="74"/>
      <c r="BV7" s="73"/>
      <c r="BZ7" s="74"/>
      <c r="CB7" s="73"/>
      <c r="CF7" s="74"/>
      <c r="CH7" s="73"/>
      <c r="CL7" s="74"/>
      <c r="CN7" s="73"/>
      <c r="CR7" s="74"/>
      <c r="CT7" s="73"/>
      <c r="CX7" s="74"/>
      <c r="CZ7" s="73"/>
      <c r="DD7" s="74"/>
      <c r="DF7" s="73"/>
      <c r="DJ7" s="74"/>
      <c r="DL7" s="73"/>
      <c r="DP7" s="74"/>
      <c r="DR7" s="73"/>
      <c r="DV7" s="74"/>
      <c r="DX7" s="73"/>
      <c r="EB7" s="74"/>
      <c r="ED7" s="73"/>
      <c r="EH7" s="74"/>
      <c r="EJ7" s="73"/>
      <c r="EN7" s="74"/>
      <c r="EP7" s="73"/>
      <c r="ET7" s="74"/>
      <c r="EV7" s="73"/>
      <c r="EZ7" s="74"/>
      <c r="FB7" s="73"/>
      <c r="FF7" s="74"/>
      <c r="FH7" s="73"/>
      <c r="FL7" s="74"/>
      <c r="FN7" s="73"/>
      <c r="FR7" s="74"/>
      <c r="FT7" s="73"/>
      <c r="FX7" s="74"/>
      <c r="FZ7" s="73"/>
      <c r="GD7" s="74"/>
      <c r="GF7" s="73"/>
      <c r="GJ7" s="74"/>
      <c r="GL7" s="73"/>
      <c r="GP7" s="74"/>
      <c r="GR7" s="73"/>
      <c r="GV7" s="74"/>
      <c r="GX7" s="73"/>
      <c r="HB7" s="74"/>
      <c r="HD7" s="73"/>
      <c r="HH7" s="74"/>
      <c r="HJ7" s="73"/>
      <c r="HN7" s="74"/>
      <c r="HP7" s="73"/>
      <c r="HT7" s="74"/>
      <c r="HV7" s="73"/>
      <c r="HZ7" s="74"/>
      <c r="IB7" s="73"/>
      <c r="IF7" s="74"/>
      <c r="IH7" s="73"/>
      <c r="IL7" s="74"/>
      <c r="IN7" s="73"/>
      <c r="IR7" s="74"/>
      <c r="IT7" s="73"/>
    </row>
    <row r="8" spans="1:254" ht="15" customHeight="1" x14ac:dyDescent="0.4">
      <c r="A8" s="75">
        <f>1</f>
        <v>1</v>
      </c>
      <c r="B8" s="76"/>
      <c r="C8" s="77" t="s">
        <v>5</v>
      </c>
      <c r="D8" s="76" t="s">
        <v>6</v>
      </c>
      <c r="E8" s="78">
        <v>15</v>
      </c>
      <c r="F8" s="59">
        <f>TIME(13,0,0)</f>
        <v>0.54166666666666663</v>
      </c>
    </row>
    <row r="9" spans="1:254" ht="15" customHeight="1" x14ac:dyDescent="0.4">
      <c r="A9" s="75">
        <f>2</f>
        <v>2</v>
      </c>
      <c r="B9" s="76" t="s">
        <v>7</v>
      </c>
      <c r="C9" s="77" t="s">
        <v>8</v>
      </c>
      <c r="D9" s="76" t="s">
        <v>6</v>
      </c>
      <c r="E9" s="78">
        <v>10</v>
      </c>
      <c r="F9" s="59">
        <f>F8+TIME(0,E8,0)</f>
        <v>0.55208333333333326</v>
      </c>
    </row>
    <row r="10" spans="1:254" ht="11" customHeight="1" x14ac:dyDescent="0.4">
      <c r="A10" s="79"/>
      <c r="B10" s="80"/>
      <c r="C10" s="81"/>
      <c r="D10" s="80"/>
      <c r="E10" s="82"/>
      <c r="F10" s="59">
        <f t="shared" ref="F10:F117" si="0">F9+TIME(0,E9,0)</f>
        <v>0.55902777777777768</v>
      </c>
    </row>
    <row r="11" spans="1:254" ht="13" customHeight="1" x14ac:dyDescent="0.4">
      <c r="A11" s="83">
        <f>3</f>
        <v>3</v>
      </c>
      <c r="B11" s="84" t="s">
        <v>9</v>
      </c>
      <c r="C11" s="85" t="s">
        <v>24</v>
      </c>
      <c r="D11" s="84" t="s">
        <v>6</v>
      </c>
      <c r="E11" s="86">
        <v>5</v>
      </c>
      <c r="F11" s="59">
        <f t="shared" si="0"/>
        <v>0.55902777777777768</v>
      </c>
    </row>
    <row r="12" spans="1:254" ht="14" customHeight="1" x14ac:dyDescent="0.4">
      <c r="A12" s="87"/>
      <c r="B12" s="88"/>
      <c r="C12" s="26"/>
      <c r="D12" s="88"/>
      <c r="E12" s="89"/>
      <c r="F12" s="90">
        <f>F11+TIME(0,E11,0)</f>
        <v>0.56249999999999989</v>
      </c>
    </row>
    <row r="13" spans="1:254" ht="12" customHeight="1" x14ac:dyDescent="0.4">
      <c r="A13" s="91">
        <f>4</f>
        <v>4</v>
      </c>
      <c r="B13" s="31"/>
      <c r="C13" s="149" t="s">
        <v>10</v>
      </c>
      <c r="D13" s="31"/>
      <c r="E13" s="32"/>
      <c r="F13" s="92">
        <f t="shared" si="0"/>
        <v>0.56249999999999989</v>
      </c>
    </row>
    <row r="14" spans="1:254" ht="14" customHeight="1" x14ac:dyDescent="0.4">
      <c r="A14" s="91">
        <f t="shared" ref="A14:A19" si="1">A13+0.01</f>
        <v>4.01</v>
      </c>
      <c r="B14" s="31" t="s">
        <v>7</v>
      </c>
      <c r="C14" s="12" t="s">
        <v>58</v>
      </c>
      <c r="D14" s="31" t="s">
        <v>6</v>
      </c>
      <c r="E14" s="32">
        <v>5</v>
      </c>
      <c r="F14" s="92">
        <f t="shared" si="0"/>
        <v>0.56249999999999989</v>
      </c>
    </row>
    <row r="15" spans="1:254" ht="14" customHeight="1" x14ac:dyDescent="0.4">
      <c r="A15" s="91">
        <f t="shared" si="1"/>
        <v>4.0199999999999996</v>
      </c>
      <c r="B15" s="31" t="s">
        <v>9</v>
      </c>
      <c r="C15" s="12" t="s">
        <v>59</v>
      </c>
      <c r="D15" s="33" t="s">
        <v>60</v>
      </c>
      <c r="E15" s="32">
        <v>5</v>
      </c>
      <c r="F15" s="92">
        <f t="shared" si="0"/>
        <v>0.5659722222222221</v>
      </c>
    </row>
    <row r="16" spans="1:254" ht="15" customHeight="1" x14ac:dyDescent="0.4">
      <c r="A16" s="91">
        <f t="shared" si="1"/>
        <v>4.0299999999999994</v>
      </c>
      <c r="B16" s="31" t="s">
        <v>7</v>
      </c>
      <c r="C16" s="12" t="s">
        <v>89</v>
      </c>
      <c r="D16" s="33" t="s">
        <v>19</v>
      </c>
      <c r="E16" s="32">
        <v>5</v>
      </c>
      <c r="F16" s="92">
        <f t="shared" si="0"/>
        <v>0.56944444444444431</v>
      </c>
    </row>
    <row r="17" spans="1:6" ht="13" customHeight="1" x14ac:dyDescent="0.4">
      <c r="A17" s="91">
        <f t="shared" si="1"/>
        <v>4.0399999999999991</v>
      </c>
      <c r="B17" s="31" t="s">
        <v>7</v>
      </c>
      <c r="C17" s="12" t="s">
        <v>104</v>
      </c>
      <c r="D17" s="33" t="s">
        <v>12</v>
      </c>
      <c r="E17" s="32">
        <v>30</v>
      </c>
      <c r="F17" s="92">
        <f t="shared" si="0"/>
        <v>0.57291666666666652</v>
      </c>
    </row>
    <row r="18" spans="1:6" ht="13.5" customHeight="1" x14ac:dyDescent="0.4">
      <c r="A18" s="91">
        <f t="shared" si="1"/>
        <v>4.0499999999999989</v>
      </c>
      <c r="B18" s="31" t="s">
        <v>9</v>
      </c>
      <c r="C18" s="12" t="s">
        <v>105</v>
      </c>
      <c r="D18" s="33" t="s">
        <v>11</v>
      </c>
      <c r="E18" s="32">
        <v>3</v>
      </c>
      <c r="F18" s="92">
        <f t="shared" si="0"/>
        <v>0.59374999999999989</v>
      </c>
    </row>
    <row r="19" spans="1:6" ht="13.5" customHeight="1" x14ac:dyDescent="0.4">
      <c r="A19" s="91">
        <f t="shared" si="1"/>
        <v>4.0599999999999987</v>
      </c>
      <c r="B19" s="31" t="s">
        <v>9</v>
      </c>
      <c r="C19" s="12" t="s">
        <v>42</v>
      </c>
      <c r="D19" s="33" t="s">
        <v>6</v>
      </c>
      <c r="E19" s="32">
        <v>5</v>
      </c>
      <c r="F19" s="92">
        <f t="shared" si="0"/>
        <v>0.59583333333333321</v>
      </c>
    </row>
    <row r="20" spans="1:6" ht="19.5" customHeight="1" x14ac:dyDescent="0.4">
      <c r="A20" s="91"/>
      <c r="B20" s="31"/>
      <c r="C20" s="33"/>
      <c r="D20" s="31"/>
      <c r="E20" s="32"/>
      <c r="F20" s="92">
        <f t="shared" si="0"/>
        <v>0.59930555555555542</v>
      </c>
    </row>
    <row r="21" spans="1:6" ht="12.5" customHeight="1" x14ac:dyDescent="0.4">
      <c r="A21" s="91">
        <v>5</v>
      </c>
      <c r="B21" s="93"/>
      <c r="C21" s="94" t="s">
        <v>14</v>
      </c>
      <c r="D21" s="9"/>
      <c r="E21" s="28"/>
      <c r="F21" s="92">
        <f t="shared" si="0"/>
        <v>0.59930555555555542</v>
      </c>
    </row>
    <row r="22" spans="1:6" ht="13" customHeight="1" x14ac:dyDescent="0.4">
      <c r="A22" s="91">
        <f t="shared" ref="A22:A46" si="2">A21+0.01</f>
        <v>5.01</v>
      </c>
      <c r="B22" s="93" t="s">
        <v>49</v>
      </c>
      <c r="C22" s="12" t="s">
        <v>29</v>
      </c>
      <c r="D22" s="9" t="s">
        <v>34</v>
      </c>
      <c r="E22" s="28"/>
      <c r="F22" s="92">
        <f t="shared" si="0"/>
        <v>0.59930555555555542</v>
      </c>
    </row>
    <row r="23" spans="1:6" ht="14" customHeight="1" x14ac:dyDescent="0.4">
      <c r="A23" s="91">
        <f>A22+0.01</f>
        <v>5.0199999999999996</v>
      </c>
      <c r="C23" s="12" t="s">
        <v>30</v>
      </c>
      <c r="E23" s="28"/>
      <c r="F23" s="92">
        <f t="shared" si="0"/>
        <v>0.59930555555555542</v>
      </c>
    </row>
    <row r="24" spans="1:6" ht="66" customHeight="1" x14ac:dyDescent="0.4">
      <c r="A24" s="95">
        <f>A23+0.0001</f>
        <v>5.0200999999999993</v>
      </c>
      <c r="B24" s="35" t="s">
        <v>70</v>
      </c>
      <c r="C24" s="36" t="s">
        <v>71</v>
      </c>
      <c r="D24" s="37" t="s">
        <v>64</v>
      </c>
      <c r="E24" s="38">
        <v>0</v>
      </c>
      <c r="F24" s="39">
        <f t="shared" si="0"/>
        <v>0.59930555555555542</v>
      </c>
    </row>
    <row r="25" spans="1:6" ht="84.5" customHeight="1" x14ac:dyDescent="0.4">
      <c r="A25" s="95">
        <f t="shared" ref="A25:A33" si="3">A24+0.0001</f>
        <v>5.0201999999999991</v>
      </c>
      <c r="B25" s="35" t="s">
        <v>70</v>
      </c>
      <c r="C25" s="36" t="s">
        <v>72</v>
      </c>
      <c r="D25" s="37" t="s">
        <v>64</v>
      </c>
      <c r="E25" s="38">
        <v>0</v>
      </c>
      <c r="F25" s="39">
        <f t="shared" si="0"/>
        <v>0.59930555555555542</v>
      </c>
    </row>
    <row r="26" spans="1:6" ht="76.5" customHeight="1" x14ac:dyDescent="0.4">
      <c r="A26" s="95">
        <f t="shared" si="3"/>
        <v>5.0202999999999989</v>
      </c>
      <c r="B26" s="35" t="s">
        <v>70</v>
      </c>
      <c r="C26" s="36" t="s">
        <v>73</v>
      </c>
      <c r="D26" s="37" t="s">
        <v>64</v>
      </c>
      <c r="E26" s="38">
        <v>0</v>
      </c>
      <c r="F26" s="39">
        <f t="shared" si="0"/>
        <v>0.59930555555555542</v>
      </c>
    </row>
    <row r="27" spans="1:6" ht="74" customHeight="1" x14ac:dyDescent="0.4">
      <c r="A27" s="95">
        <f t="shared" si="3"/>
        <v>5.0203999999999986</v>
      </c>
      <c r="B27" s="35" t="s">
        <v>70</v>
      </c>
      <c r="C27" s="36" t="s">
        <v>74</v>
      </c>
      <c r="D27" s="37" t="s">
        <v>64</v>
      </c>
      <c r="E27" s="38">
        <v>0</v>
      </c>
      <c r="F27" s="39">
        <f t="shared" si="0"/>
        <v>0.59930555555555542</v>
      </c>
    </row>
    <row r="28" spans="1:6" ht="86.5" customHeight="1" x14ac:dyDescent="0.4">
      <c r="A28" s="95">
        <f t="shared" si="3"/>
        <v>5.0204999999999984</v>
      </c>
      <c r="B28" s="35" t="s">
        <v>70</v>
      </c>
      <c r="C28" s="36" t="s">
        <v>75</v>
      </c>
      <c r="D28" s="37" t="s">
        <v>64</v>
      </c>
      <c r="E28" s="38">
        <v>0</v>
      </c>
      <c r="F28" s="39">
        <f t="shared" si="0"/>
        <v>0.59930555555555542</v>
      </c>
    </row>
    <row r="29" spans="1:6" ht="77" customHeight="1" x14ac:dyDescent="0.4">
      <c r="A29" s="95">
        <f t="shared" si="3"/>
        <v>5.0205999999999982</v>
      </c>
      <c r="B29" s="35" t="s">
        <v>70</v>
      </c>
      <c r="C29" s="36" t="s">
        <v>76</v>
      </c>
      <c r="D29" s="37" t="s">
        <v>64</v>
      </c>
      <c r="E29" s="38">
        <v>0</v>
      </c>
      <c r="F29" s="39">
        <f t="shared" si="0"/>
        <v>0.59930555555555542</v>
      </c>
    </row>
    <row r="30" spans="1:6" ht="37" customHeight="1" x14ac:dyDescent="0.4">
      <c r="A30" s="95">
        <f t="shared" si="3"/>
        <v>5.0206999999999979</v>
      </c>
      <c r="B30" s="35" t="s">
        <v>70</v>
      </c>
      <c r="C30" s="36" t="s">
        <v>77</v>
      </c>
      <c r="D30" s="37" t="s">
        <v>64</v>
      </c>
      <c r="E30" s="38">
        <v>0</v>
      </c>
      <c r="F30" s="39">
        <f t="shared" si="0"/>
        <v>0.59930555555555542</v>
      </c>
    </row>
    <row r="31" spans="1:6" ht="73.5" customHeight="1" x14ac:dyDescent="0.4">
      <c r="A31" s="95">
        <f t="shared" si="3"/>
        <v>5.0207999999999977</v>
      </c>
      <c r="B31" s="35" t="s">
        <v>70</v>
      </c>
      <c r="C31" s="36" t="s">
        <v>78</v>
      </c>
      <c r="D31" s="37" t="s">
        <v>64</v>
      </c>
      <c r="E31" s="38">
        <v>0</v>
      </c>
      <c r="F31" s="39">
        <f t="shared" si="0"/>
        <v>0.59930555555555542</v>
      </c>
    </row>
    <row r="32" spans="1:6" ht="55" customHeight="1" x14ac:dyDescent="0.4">
      <c r="A32" s="95">
        <f t="shared" si="3"/>
        <v>5.0208999999999975</v>
      </c>
      <c r="B32" s="35" t="s">
        <v>70</v>
      </c>
      <c r="C32" s="36" t="s">
        <v>79</v>
      </c>
      <c r="D32" s="37" t="s">
        <v>64</v>
      </c>
      <c r="E32" s="38">
        <v>0</v>
      </c>
      <c r="F32" s="39">
        <f t="shared" si="0"/>
        <v>0.59930555555555542</v>
      </c>
    </row>
    <row r="33" spans="1:6" ht="75.5" customHeight="1" x14ac:dyDescent="0.4">
      <c r="A33" s="95">
        <f t="shared" si="3"/>
        <v>5.0209999999999972</v>
      </c>
      <c r="B33" s="35" t="s">
        <v>70</v>
      </c>
      <c r="C33" s="36" t="s">
        <v>80</v>
      </c>
      <c r="D33" s="37" t="s">
        <v>64</v>
      </c>
      <c r="E33" s="38">
        <v>0</v>
      </c>
      <c r="F33" s="39">
        <f t="shared" si="0"/>
        <v>0.59930555555555542</v>
      </c>
    </row>
    <row r="34" spans="1:6" ht="12" customHeight="1" x14ac:dyDescent="0.4">
      <c r="A34" s="91">
        <f>A23+0.01</f>
        <v>5.0299999999999994</v>
      </c>
      <c r="C34" s="12" t="s">
        <v>31</v>
      </c>
      <c r="D34" s="9"/>
      <c r="E34" s="28"/>
      <c r="F34" s="92">
        <f t="shared" si="0"/>
        <v>0.59930555555555542</v>
      </c>
    </row>
    <row r="35" spans="1:6" ht="57" customHeight="1" x14ac:dyDescent="0.4">
      <c r="A35" s="42">
        <f t="shared" ref="A35:A40" si="4">A34+0.001</f>
        <v>5.0309999999999997</v>
      </c>
      <c r="B35" s="35" t="s">
        <v>70</v>
      </c>
      <c r="C35" s="36" t="s">
        <v>90</v>
      </c>
      <c r="D35" s="37" t="s">
        <v>33</v>
      </c>
      <c r="E35" s="38">
        <v>0</v>
      </c>
      <c r="F35" s="39">
        <f t="shared" si="0"/>
        <v>0.59930555555555542</v>
      </c>
    </row>
    <row r="36" spans="1:6" s="48" customFormat="1" ht="12.5" customHeight="1" x14ac:dyDescent="0.4">
      <c r="A36" s="44">
        <f t="shared" si="4"/>
        <v>5.032</v>
      </c>
      <c r="B36" s="45" t="s">
        <v>49</v>
      </c>
      <c r="C36" s="46" t="s">
        <v>93</v>
      </c>
      <c r="D36" s="41" t="s">
        <v>33</v>
      </c>
      <c r="E36" s="47">
        <v>3</v>
      </c>
      <c r="F36" s="92">
        <f t="shared" si="0"/>
        <v>0.59930555555555542</v>
      </c>
    </row>
    <row r="37" spans="1:6" s="48" customFormat="1" ht="22" customHeight="1" x14ac:dyDescent="0.4">
      <c r="A37" s="44">
        <f t="shared" si="4"/>
        <v>5.0330000000000004</v>
      </c>
      <c r="B37" s="45" t="s">
        <v>49</v>
      </c>
      <c r="C37" s="46" t="s">
        <v>92</v>
      </c>
      <c r="D37" s="41" t="s">
        <v>33</v>
      </c>
      <c r="E37" s="47">
        <v>3</v>
      </c>
      <c r="F37" s="92">
        <f t="shared" si="0"/>
        <v>0.60138888888888875</v>
      </c>
    </row>
    <row r="38" spans="1:6" s="48" customFormat="1" ht="33.5" customHeight="1" x14ac:dyDescent="0.4">
      <c r="A38" s="44">
        <f t="shared" si="4"/>
        <v>5.0340000000000007</v>
      </c>
      <c r="B38" s="45" t="s">
        <v>49</v>
      </c>
      <c r="C38" s="46" t="s">
        <v>107</v>
      </c>
      <c r="D38" s="41" t="s">
        <v>33</v>
      </c>
      <c r="E38" s="47">
        <v>3</v>
      </c>
      <c r="F38" s="92">
        <f t="shared" si="0"/>
        <v>0.60347222222222208</v>
      </c>
    </row>
    <row r="39" spans="1:6" s="48" customFormat="1" ht="23" customHeight="1" x14ac:dyDescent="0.4">
      <c r="A39" s="44">
        <f t="shared" si="4"/>
        <v>5.035000000000001</v>
      </c>
      <c r="B39" s="45" t="s">
        <v>49</v>
      </c>
      <c r="C39" s="46" t="s">
        <v>94</v>
      </c>
      <c r="D39" s="41" t="s">
        <v>33</v>
      </c>
      <c r="E39" s="47">
        <v>3</v>
      </c>
      <c r="F39" s="92">
        <f t="shared" si="0"/>
        <v>0.6055555555555554</v>
      </c>
    </row>
    <row r="40" spans="1:6" s="48" customFormat="1" ht="13.5" customHeight="1" x14ac:dyDescent="0.4">
      <c r="A40" s="44">
        <f t="shared" si="4"/>
        <v>5.0360000000000014</v>
      </c>
      <c r="B40" s="45" t="s">
        <v>49</v>
      </c>
      <c r="C40" s="46" t="s">
        <v>95</v>
      </c>
      <c r="D40" s="41" t="s">
        <v>33</v>
      </c>
      <c r="E40" s="47">
        <v>3</v>
      </c>
      <c r="F40" s="92">
        <f t="shared" si="0"/>
        <v>0.60763888888888873</v>
      </c>
    </row>
    <row r="41" spans="1:6" ht="12.5" customHeight="1" x14ac:dyDescent="0.4">
      <c r="A41" s="91">
        <f>A34+0.01</f>
        <v>5.0399999999999991</v>
      </c>
      <c r="B41" s="93"/>
      <c r="C41" s="12" t="s">
        <v>32</v>
      </c>
      <c r="D41" s="9"/>
      <c r="E41" s="28"/>
      <c r="F41" s="92">
        <f t="shared" si="0"/>
        <v>0.60972222222222205</v>
      </c>
    </row>
    <row r="42" spans="1:6" ht="52.5" customHeight="1" x14ac:dyDescent="0.4">
      <c r="A42" s="96">
        <f>A41+0.001</f>
        <v>5.0409999999999995</v>
      </c>
      <c r="B42" s="8" t="s">
        <v>49</v>
      </c>
      <c r="C42" s="34" t="s">
        <v>111</v>
      </c>
      <c r="D42" s="9" t="s">
        <v>61</v>
      </c>
      <c r="E42" s="32">
        <v>5</v>
      </c>
      <c r="F42" s="92">
        <f t="shared" si="0"/>
        <v>0.60972222222222205</v>
      </c>
    </row>
    <row r="43" spans="1:6" ht="12" customHeight="1" x14ac:dyDescent="0.4">
      <c r="A43" s="91">
        <f>A41+0.01</f>
        <v>5.0499999999999989</v>
      </c>
      <c r="C43" s="12" t="s">
        <v>37</v>
      </c>
      <c r="E43" s="28"/>
      <c r="F43" s="92">
        <f t="shared" si="0"/>
        <v>0.61319444444444426</v>
      </c>
    </row>
    <row r="44" spans="1:6" ht="13" customHeight="1" x14ac:dyDescent="0.4">
      <c r="A44" s="96">
        <f>A43+0.001</f>
        <v>5.0509999999999993</v>
      </c>
      <c r="B44" s="93" t="s">
        <v>49</v>
      </c>
      <c r="C44" s="34" t="s">
        <v>101</v>
      </c>
      <c r="D44" s="9" t="s">
        <v>35</v>
      </c>
      <c r="E44" s="28">
        <v>3</v>
      </c>
      <c r="F44" s="92">
        <f t="shared" si="0"/>
        <v>0.61319444444444426</v>
      </c>
    </row>
    <row r="45" spans="1:6" ht="12" customHeight="1" x14ac:dyDescent="0.4">
      <c r="A45" s="91">
        <f>A43+0.01</f>
        <v>5.0599999999999987</v>
      </c>
      <c r="B45" s="93" t="s">
        <v>49</v>
      </c>
      <c r="C45" s="12" t="s">
        <v>26</v>
      </c>
      <c r="D45" s="9" t="s">
        <v>63</v>
      </c>
      <c r="E45" s="28">
        <v>3</v>
      </c>
      <c r="F45" s="92">
        <f t="shared" si="0"/>
        <v>0.61527777777777759</v>
      </c>
    </row>
    <row r="46" spans="1:6" ht="12.5" customHeight="1" x14ac:dyDescent="0.4">
      <c r="A46" s="91">
        <f t="shared" si="2"/>
        <v>5.0699999999999985</v>
      </c>
      <c r="B46" s="93"/>
      <c r="C46" s="12" t="s">
        <v>27</v>
      </c>
      <c r="E46" s="28"/>
      <c r="F46" s="92">
        <f t="shared" si="0"/>
        <v>0.61736111111111092</v>
      </c>
    </row>
    <row r="47" spans="1:6" ht="56" customHeight="1" x14ac:dyDescent="0.4">
      <c r="A47" s="42">
        <f t="shared" ref="A47" si="5">A46+0.001</f>
        <v>5.0709999999999988</v>
      </c>
      <c r="B47" s="35" t="s">
        <v>70</v>
      </c>
      <c r="C47" s="36" t="s">
        <v>109</v>
      </c>
      <c r="D47" s="37" t="s">
        <v>39</v>
      </c>
      <c r="E47" s="38"/>
      <c r="F47" s="39">
        <f t="shared" si="0"/>
        <v>0.61736111111111092</v>
      </c>
    </row>
    <row r="48" spans="1:6" ht="14.5" customHeight="1" x14ac:dyDescent="0.4">
      <c r="A48" s="138">
        <f>A46+0.01</f>
        <v>5.0799999999999983</v>
      </c>
      <c r="B48" s="145" t="s">
        <v>49</v>
      </c>
      <c r="C48" s="140" t="s">
        <v>28</v>
      </c>
      <c r="D48" s="141" t="s">
        <v>36</v>
      </c>
      <c r="E48" s="146"/>
      <c r="F48" s="143">
        <f t="shared" si="0"/>
        <v>0.61736111111111092</v>
      </c>
    </row>
    <row r="49" spans="1:6" ht="19.5" customHeight="1" x14ac:dyDescent="0.4">
      <c r="A49" s="97"/>
      <c r="B49" s="14"/>
      <c r="E49" s="99"/>
      <c r="F49" s="92">
        <f t="shared" si="0"/>
        <v>0.61736111111111092</v>
      </c>
    </row>
    <row r="50" spans="1:6" ht="14.5" customHeight="1" x14ac:dyDescent="0.4">
      <c r="A50" s="91">
        <v>6</v>
      </c>
      <c r="B50" s="93"/>
      <c r="C50" s="12" t="s">
        <v>15</v>
      </c>
      <c r="D50" s="9"/>
      <c r="E50" s="28"/>
      <c r="F50" s="92">
        <f t="shared" si="0"/>
        <v>0.61736111111111092</v>
      </c>
    </row>
    <row r="51" spans="1:6" s="48" customFormat="1" ht="12.5" customHeight="1" x14ac:dyDescent="0.4">
      <c r="A51" s="138">
        <f t="shared" ref="A51:A64" si="6">A50+0.01</f>
        <v>6.01</v>
      </c>
      <c r="B51" s="139" t="s">
        <v>7</v>
      </c>
      <c r="C51" s="140" t="s">
        <v>40</v>
      </c>
      <c r="D51" s="141" t="s">
        <v>52</v>
      </c>
      <c r="E51" s="144"/>
      <c r="F51" s="143">
        <f t="shared" si="0"/>
        <v>0.61736111111111092</v>
      </c>
    </row>
    <row r="52" spans="1:6" s="48" customFormat="1" ht="11.5" customHeight="1" x14ac:dyDescent="0.4">
      <c r="A52" s="91">
        <f>A51+0.01</f>
        <v>6.02</v>
      </c>
      <c r="B52" s="8" t="s">
        <v>7</v>
      </c>
      <c r="C52" s="12" t="s">
        <v>30</v>
      </c>
      <c r="D52" s="9"/>
      <c r="E52" s="32"/>
      <c r="F52" s="92">
        <f t="shared" si="0"/>
        <v>0.61736111111111092</v>
      </c>
    </row>
    <row r="53" spans="1:6" s="48" customFormat="1" ht="15.5" customHeight="1" x14ac:dyDescent="0.4">
      <c r="A53" s="44">
        <f t="shared" ref="A53:A58" si="7">A52+0.001</f>
        <v>6.0209999999999999</v>
      </c>
      <c r="B53" s="8" t="s">
        <v>9</v>
      </c>
      <c r="C53" s="34" t="s">
        <v>100</v>
      </c>
      <c r="D53" s="9" t="s">
        <v>38</v>
      </c>
      <c r="E53" s="32">
        <v>5</v>
      </c>
      <c r="F53" s="92">
        <f t="shared" si="0"/>
        <v>0.61736111111111092</v>
      </c>
    </row>
    <row r="54" spans="1:6" ht="13.5" customHeight="1" x14ac:dyDescent="0.4">
      <c r="A54" s="91">
        <f>A52+0.01</f>
        <v>6.0299999999999994</v>
      </c>
      <c r="B54" s="8"/>
      <c r="C54" s="12" t="s">
        <v>31</v>
      </c>
      <c r="D54" s="100"/>
      <c r="E54" s="32"/>
      <c r="F54" s="92">
        <f t="shared" si="0"/>
        <v>0.62083333333333313</v>
      </c>
    </row>
    <row r="55" spans="1:6" ht="25.5" customHeight="1" x14ac:dyDescent="0.4">
      <c r="A55" s="44">
        <f t="shared" si="7"/>
        <v>6.0309999999999997</v>
      </c>
      <c r="B55" s="8" t="s">
        <v>7</v>
      </c>
      <c r="C55" s="152" t="s">
        <v>108</v>
      </c>
      <c r="D55" s="9" t="s">
        <v>33</v>
      </c>
      <c r="E55" s="32">
        <v>3</v>
      </c>
      <c r="F55" s="92">
        <f t="shared" si="0"/>
        <v>0.62083333333333313</v>
      </c>
    </row>
    <row r="56" spans="1:6" ht="24.5" customHeight="1" x14ac:dyDescent="0.4">
      <c r="A56" s="44">
        <f t="shared" si="7"/>
        <v>6.032</v>
      </c>
      <c r="B56" s="8" t="s">
        <v>7</v>
      </c>
      <c r="C56" s="34" t="s">
        <v>96</v>
      </c>
      <c r="D56" s="9" t="s">
        <v>33</v>
      </c>
      <c r="E56" s="32">
        <v>3</v>
      </c>
      <c r="F56" s="92">
        <f t="shared" si="0"/>
        <v>0.62291666666666645</v>
      </c>
    </row>
    <row r="57" spans="1:6" ht="24.5" customHeight="1" x14ac:dyDescent="0.4">
      <c r="A57" s="44">
        <f t="shared" si="7"/>
        <v>6.0330000000000004</v>
      </c>
      <c r="B57" s="8" t="s">
        <v>7</v>
      </c>
      <c r="C57" s="34" t="s">
        <v>97</v>
      </c>
      <c r="D57" s="9" t="s">
        <v>33</v>
      </c>
      <c r="E57" s="32">
        <v>3</v>
      </c>
      <c r="F57" s="92">
        <f t="shared" si="0"/>
        <v>0.62499999999999978</v>
      </c>
    </row>
    <row r="58" spans="1:6" ht="24.5" customHeight="1" x14ac:dyDescent="0.4">
      <c r="A58" s="44">
        <f t="shared" si="7"/>
        <v>6.0340000000000007</v>
      </c>
      <c r="B58" s="8" t="s">
        <v>7</v>
      </c>
      <c r="C58" s="34" t="s">
        <v>98</v>
      </c>
      <c r="D58" s="9" t="s">
        <v>33</v>
      </c>
      <c r="E58" s="32">
        <v>3</v>
      </c>
      <c r="F58" s="92">
        <f t="shared" si="0"/>
        <v>0.6270833333333331</v>
      </c>
    </row>
    <row r="59" spans="1:6" ht="19.5" customHeight="1" x14ac:dyDescent="0.4">
      <c r="A59" s="91">
        <f>A54+0.01</f>
        <v>6.0399999999999991</v>
      </c>
      <c r="B59" s="100"/>
      <c r="C59" s="12" t="s">
        <v>32</v>
      </c>
      <c r="D59" s="9"/>
      <c r="E59" s="32"/>
      <c r="F59" s="92">
        <f t="shared" si="0"/>
        <v>0.62916666666666643</v>
      </c>
    </row>
    <row r="60" spans="1:6" ht="36" customHeight="1" x14ac:dyDescent="0.4">
      <c r="A60" s="42">
        <f t="shared" ref="A60:A62" si="8">A59+0.001</f>
        <v>6.0409999999999995</v>
      </c>
      <c r="B60" s="35" t="s">
        <v>65</v>
      </c>
      <c r="C60" s="36" t="s">
        <v>67</v>
      </c>
      <c r="D60" s="37" t="s">
        <v>61</v>
      </c>
      <c r="E60" s="38">
        <v>0</v>
      </c>
      <c r="F60" s="39">
        <f t="shared" si="0"/>
        <v>0.62916666666666643</v>
      </c>
    </row>
    <row r="61" spans="1:6" ht="35.5" customHeight="1" x14ac:dyDescent="0.4">
      <c r="A61" s="42">
        <f t="shared" si="8"/>
        <v>6.0419999999999998</v>
      </c>
      <c r="B61" s="35" t="s">
        <v>65</v>
      </c>
      <c r="C61" s="36" t="s">
        <v>66</v>
      </c>
      <c r="D61" s="37" t="s">
        <v>61</v>
      </c>
      <c r="E61" s="38">
        <v>0</v>
      </c>
      <c r="F61" s="39">
        <f t="shared" si="0"/>
        <v>0.62916666666666643</v>
      </c>
    </row>
    <row r="62" spans="1:6" s="48" customFormat="1" ht="15" customHeight="1" x14ac:dyDescent="0.4">
      <c r="A62" s="44">
        <f t="shared" si="8"/>
        <v>6.0430000000000001</v>
      </c>
      <c r="B62" s="45" t="s">
        <v>7</v>
      </c>
      <c r="C62" s="46" t="s">
        <v>112</v>
      </c>
      <c r="D62" s="41" t="s">
        <v>61</v>
      </c>
      <c r="E62" s="47">
        <v>5</v>
      </c>
      <c r="F62" s="92">
        <f t="shared" si="0"/>
        <v>0.62916666666666643</v>
      </c>
    </row>
    <row r="63" spans="1:6" ht="13" customHeight="1" x14ac:dyDescent="0.4">
      <c r="A63" s="138">
        <f>A59+0.01</f>
        <v>6.0499999999999989</v>
      </c>
      <c r="B63" s="139" t="s">
        <v>7</v>
      </c>
      <c r="C63" s="140" t="s">
        <v>37</v>
      </c>
      <c r="D63" s="141" t="s">
        <v>35</v>
      </c>
      <c r="E63" s="142"/>
      <c r="F63" s="92">
        <f t="shared" si="0"/>
        <v>0.63263888888888864</v>
      </c>
    </row>
    <row r="64" spans="1:6" ht="15" customHeight="1" x14ac:dyDescent="0.4">
      <c r="A64" s="91">
        <f t="shared" si="6"/>
        <v>6.0599999999999987</v>
      </c>
      <c r="B64" s="8" t="s">
        <v>7</v>
      </c>
      <c r="C64" s="12" t="s">
        <v>26</v>
      </c>
      <c r="D64" s="9" t="s">
        <v>63</v>
      </c>
      <c r="E64" s="32">
        <v>5</v>
      </c>
      <c r="F64" s="92">
        <f t="shared" si="0"/>
        <v>0.63263888888888864</v>
      </c>
    </row>
    <row r="65" spans="1:6" ht="13" customHeight="1" x14ac:dyDescent="0.4">
      <c r="A65" s="91">
        <f>A64+0.01</f>
        <v>6.0699999999999985</v>
      </c>
      <c r="C65" s="12" t="s">
        <v>27</v>
      </c>
      <c r="E65" s="32"/>
      <c r="F65" s="92">
        <f t="shared" si="0"/>
        <v>0.63611111111111085</v>
      </c>
    </row>
    <row r="66" spans="1:6" ht="13.5" customHeight="1" x14ac:dyDescent="0.4">
      <c r="A66" s="44">
        <f t="shared" ref="A66" si="9">A65+0.001</f>
        <v>6.0709999999999988</v>
      </c>
      <c r="B66" s="8" t="s">
        <v>7</v>
      </c>
      <c r="C66" s="34" t="s">
        <v>99</v>
      </c>
      <c r="D66" s="9" t="s">
        <v>39</v>
      </c>
      <c r="E66" s="32">
        <v>3</v>
      </c>
      <c r="F66" s="92">
        <f t="shared" si="0"/>
        <v>0.63611111111111085</v>
      </c>
    </row>
    <row r="67" spans="1:6" s="1" customFormat="1" ht="13.5" customHeight="1" x14ac:dyDescent="0.4">
      <c r="A67" s="138">
        <f>A65+0.01</f>
        <v>6.0799999999999983</v>
      </c>
      <c r="B67" s="139" t="s">
        <v>7</v>
      </c>
      <c r="C67" s="140" t="s">
        <v>28</v>
      </c>
      <c r="D67" s="141" t="s">
        <v>36</v>
      </c>
      <c r="E67" s="144"/>
      <c r="F67" s="143">
        <f t="shared" si="0"/>
        <v>0.63819444444444418</v>
      </c>
    </row>
    <row r="68" spans="1:6" s="2" customFormat="1" ht="14.5" customHeight="1" x14ac:dyDescent="0.4">
      <c r="A68" s="91">
        <f>A67+0.01</f>
        <v>6.0899999999999981</v>
      </c>
      <c r="B68" s="8" t="s">
        <v>7</v>
      </c>
      <c r="C68" s="12" t="s">
        <v>29</v>
      </c>
      <c r="D68" s="9" t="s">
        <v>34</v>
      </c>
      <c r="E68" s="32"/>
      <c r="F68" s="92">
        <f t="shared" si="0"/>
        <v>0.63819444444444418</v>
      </c>
    </row>
    <row r="69" spans="1:6" s="1" customFormat="1" ht="19.5" customHeight="1" x14ac:dyDescent="0.4">
      <c r="A69" s="101"/>
      <c r="B69" s="15"/>
      <c r="C69" s="98"/>
      <c r="D69" s="43"/>
      <c r="E69" s="102"/>
      <c r="F69" s="92">
        <f t="shared" si="0"/>
        <v>0.63819444444444418</v>
      </c>
    </row>
    <row r="70" spans="1:6" s="1" customFormat="1" ht="13" customHeight="1" x14ac:dyDescent="0.4">
      <c r="A70" s="91">
        <v>7</v>
      </c>
      <c r="B70" s="8"/>
      <c r="C70" s="12" t="s">
        <v>53</v>
      </c>
      <c r="D70" s="31"/>
      <c r="E70" s="32"/>
      <c r="F70" s="92">
        <f t="shared" si="0"/>
        <v>0.63819444444444418</v>
      </c>
    </row>
    <row r="71" spans="1:6" s="1" customFormat="1" ht="12" customHeight="1" x14ac:dyDescent="0.4">
      <c r="A71" s="91">
        <f t="shared" ref="A71:A95" si="10">A70+0.01</f>
        <v>7.01</v>
      </c>
      <c r="B71" s="93" t="s">
        <v>49</v>
      </c>
      <c r="C71" s="12" t="s">
        <v>29</v>
      </c>
      <c r="D71" s="9" t="s">
        <v>34</v>
      </c>
      <c r="E71" s="29"/>
      <c r="F71" s="92">
        <f t="shared" si="0"/>
        <v>0.63819444444444418</v>
      </c>
    </row>
    <row r="72" spans="1:6" s="1" customFormat="1" ht="12" customHeight="1" x14ac:dyDescent="0.4">
      <c r="A72" s="91">
        <f>A71+0.01</f>
        <v>7.02</v>
      </c>
      <c r="C72" s="12" t="s">
        <v>40</v>
      </c>
      <c r="E72" s="7"/>
      <c r="F72" s="92">
        <f t="shared" si="0"/>
        <v>0.63819444444444418</v>
      </c>
    </row>
    <row r="73" spans="1:6" s="1" customFormat="1" ht="11.5" customHeight="1" x14ac:dyDescent="0.4">
      <c r="A73" s="44">
        <f>A72+0.001</f>
        <v>7.0209999999999999</v>
      </c>
      <c r="B73" s="93" t="s">
        <v>9</v>
      </c>
      <c r="C73" s="34" t="s">
        <v>103</v>
      </c>
      <c r="D73" s="9" t="s">
        <v>52</v>
      </c>
      <c r="E73" s="32">
        <v>3</v>
      </c>
      <c r="F73" s="92">
        <f t="shared" si="0"/>
        <v>0.63819444444444418</v>
      </c>
    </row>
    <row r="74" spans="1:6" s="1" customFormat="1" ht="11.5" customHeight="1" x14ac:dyDescent="0.4">
      <c r="A74" s="103">
        <f>A72+0.01</f>
        <v>7.0299999999999994</v>
      </c>
      <c r="C74" s="12" t="s">
        <v>30</v>
      </c>
      <c r="E74" s="104"/>
      <c r="F74" s="92">
        <f t="shared" si="0"/>
        <v>0.6402777777777775</v>
      </c>
    </row>
    <row r="75" spans="1:6" s="1" customFormat="1" ht="33.5" customHeight="1" x14ac:dyDescent="0.4">
      <c r="A75" s="105">
        <f>A74+0.001</f>
        <v>7.0309999999999997</v>
      </c>
      <c r="B75" s="35" t="s">
        <v>22</v>
      </c>
      <c r="C75" s="40" t="s">
        <v>81</v>
      </c>
      <c r="D75" s="37" t="s">
        <v>64</v>
      </c>
      <c r="E75" s="106">
        <v>0</v>
      </c>
      <c r="F75" s="39">
        <f t="shared" si="0"/>
        <v>0.6402777777777775</v>
      </c>
    </row>
    <row r="76" spans="1:6" s="1" customFormat="1" ht="34" customHeight="1" x14ac:dyDescent="0.4">
      <c r="A76" s="105">
        <f t="shared" ref="A76:A82" si="11">A75+0.001</f>
        <v>7.032</v>
      </c>
      <c r="B76" s="35" t="s">
        <v>22</v>
      </c>
      <c r="C76" s="40" t="s">
        <v>82</v>
      </c>
      <c r="D76" s="37" t="s">
        <v>64</v>
      </c>
      <c r="E76" s="106">
        <v>0</v>
      </c>
      <c r="F76" s="39">
        <f t="shared" si="0"/>
        <v>0.6402777777777775</v>
      </c>
    </row>
    <row r="77" spans="1:6" s="1" customFormat="1" ht="31.5" customHeight="1" x14ac:dyDescent="0.4">
      <c r="A77" s="105">
        <f t="shared" si="11"/>
        <v>7.0330000000000004</v>
      </c>
      <c r="B77" s="35" t="s">
        <v>22</v>
      </c>
      <c r="C77" s="40" t="s">
        <v>83</v>
      </c>
      <c r="D77" s="37" t="s">
        <v>64</v>
      </c>
      <c r="E77" s="106">
        <v>0</v>
      </c>
      <c r="F77" s="39">
        <f t="shared" si="0"/>
        <v>0.6402777777777775</v>
      </c>
    </row>
    <row r="78" spans="1:6" s="1" customFormat="1" ht="67" customHeight="1" x14ac:dyDescent="0.4">
      <c r="A78" s="105">
        <f t="shared" si="11"/>
        <v>7.0340000000000007</v>
      </c>
      <c r="B78" s="35" t="s">
        <v>70</v>
      </c>
      <c r="C78" s="40" t="s">
        <v>84</v>
      </c>
      <c r="D78" s="37" t="s">
        <v>64</v>
      </c>
      <c r="E78" s="106">
        <v>0</v>
      </c>
      <c r="F78" s="39">
        <f t="shared" si="0"/>
        <v>0.6402777777777775</v>
      </c>
    </row>
    <row r="79" spans="1:6" s="1" customFormat="1" ht="58" customHeight="1" x14ac:dyDescent="0.4">
      <c r="A79" s="105">
        <f t="shared" si="11"/>
        <v>7.035000000000001</v>
      </c>
      <c r="B79" s="35" t="s">
        <v>70</v>
      </c>
      <c r="C79" s="40" t="s">
        <v>85</v>
      </c>
      <c r="D79" s="37" t="s">
        <v>64</v>
      </c>
      <c r="E79" s="106">
        <v>0</v>
      </c>
      <c r="F79" s="39">
        <f t="shared" si="0"/>
        <v>0.6402777777777775</v>
      </c>
    </row>
    <row r="80" spans="1:6" s="1" customFormat="1" ht="60" customHeight="1" x14ac:dyDescent="0.4">
      <c r="A80" s="105">
        <f t="shared" si="11"/>
        <v>7.0360000000000014</v>
      </c>
      <c r="B80" s="35" t="s">
        <v>70</v>
      </c>
      <c r="C80" s="40" t="s">
        <v>86</v>
      </c>
      <c r="D80" s="37" t="s">
        <v>64</v>
      </c>
      <c r="E80" s="106">
        <v>0</v>
      </c>
      <c r="F80" s="39">
        <f t="shared" si="0"/>
        <v>0.6402777777777775</v>
      </c>
    </row>
    <row r="81" spans="1:7" s="1" customFormat="1" ht="56" customHeight="1" x14ac:dyDescent="0.4">
      <c r="A81" s="105">
        <f t="shared" si="11"/>
        <v>7.0370000000000017</v>
      </c>
      <c r="B81" s="35" t="s">
        <v>70</v>
      </c>
      <c r="C81" s="40" t="s">
        <v>87</v>
      </c>
      <c r="D81" s="37" t="s">
        <v>64</v>
      </c>
      <c r="E81" s="106">
        <v>0</v>
      </c>
      <c r="F81" s="39">
        <f t="shared" si="0"/>
        <v>0.6402777777777775</v>
      </c>
    </row>
    <row r="82" spans="1:7" s="1" customFormat="1" ht="167.5" customHeight="1" x14ac:dyDescent="0.4">
      <c r="A82" s="105">
        <f t="shared" si="11"/>
        <v>7.038000000000002</v>
      </c>
      <c r="B82" s="35" t="s">
        <v>70</v>
      </c>
      <c r="C82" s="40" t="s">
        <v>88</v>
      </c>
      <c r="D82" s="37" t="s">
        <v>64</v>
      </c>
      <c r="E82" s="106">
        <v>0</v>
      </c>
      <c r="F82" s="39">
        <f t="shared" si="0"/>
        <v>0.6402777777777775</v>
      </c>
    </row>
    <row r="83" spans="1:7" s="1" customFormat="1" ht="19.5" customHeight="1" x14ac:dyDescent="0.4">
      <c r="A83" s="138">
        <f>A74+0.01</f>
        <v>7.0399999999999991</v>
      </c>
      <c r="B83" s="145" t="s">
        <v>49</v>
      </c>
      <c r="C83" s="153" t="s">
        <v>31</v>
      </c>
      <c r="D83" s="141" t="s">
        <v>33</v>
      </c>
      <c r="E83" s="146"/>
      <c r="F83" s="143">
        <f t="shared" si="0"/>
        <v>0.6402777777777775</v>
      </c>
    </row>
    <row r="84" spans="1:7" s="1" customFormat="1" ht="14" customHeight="1" x14ac:dyDescent="0.4">
      <c r="A84" s="110">
        <f t="shared" si="10"/>
        <v>7.0499999999999989</v>
      </c>
      <c r="B84" s="154" t="s">
        <v>49</v>
      </c>
      <c r="C84" s="155" t="s">
        <v>32</v>
      </c>
      <c r="E84" s="157"/>
      <c r="F84" s="158">
        <f t="shared" si="0"/>
        <v>0.6402777777777775</v>
      </c>
    </row>
    <row r="85" spans="1:7" s="11" customFormat="1" ht="14" customHeight="1" x14ac:dyDescent="0.4">
      <c r="A85" s="107">
        <f t="shared" ref="A85:A90" si="12">A84+0.001</f>
        <v>7.0509999999999993</v>
      </c>
      <c r="B85" s="93" t="s">
        <v>49</v>
      </c>
      <c r="C85" s="34" t="s">
        <v>118</v>
      </c>
      <c r="D85" s="156" t="s">
        <v>61</v>
      </c>
      <c r="E85" s="28">
        <v>2</v>
      </c>
      <c r="F85" s="158">
        <f t="shared" si="0"/>
        <v>0.6402777777777775</v>
      </c>
    </row>
    <row r="86" spans="1:7" s="11" customFormat="1" ht="14" customHeight="1" x14ac:dyDescent="0.4">
      <c r="A86" s="107">
        <f t="shared" si="12"/>
        <v>7.0519999999999996</v>
      </c>
      <c r="B86" s="93" t="s">
        <v>49</v>
      </c>
      <c r="C86" s="34" t="s">
        <v>113</v>
      </c>
      <c r="D86" s="156" t="s">
        <v>61</v>
      </c>
      <c r="E86" s="28">
        <v>2</v>
      </c>
      <c r="F86" s="158">
        <f t="shared" si="0"/>
        <v>0.64166666666666639</v>
      </c>
    </row>
    <row r="87" spans="1:7" s="11" customFormat="1" ht="14" customHeight="1" x14ac:dyDescent="0.4">
      <c r="A87" s="107">
        <f t="shared" si="12"/>
        <v>7.0529999999999999</v>
      </c>
      <c r="B87" s="93" t="s">
        <v>9</v>
      </c>
      <c r="C87" s="34" t="s">
        <v>114</v>
      </c>
      <c r="D87" s="156" t="s">
        <v>61</v>
      </c>
      <c r="E87" s="28">
        <v>2</v>
      </c>
      <c r="F87" s="158">
        <f t="shared" si="0"/>
        <v>0.64305555555555527</v>
      </c>
    </row>
    <row r="88" spans="1:7" s="11" customFormat="1" ht="14" customHeight="1" x14ac:dyDescent="0.4">
      <c r="A88" s="107">
        <f t="shared" si="12"/>
        <v>7.0540000000000003</v>
      </c>
      <c r="B88" s="93" t="s">
        <v>9</v>
      </c>
      <c r="C88" s="34" t="s">
        <v>115</v>
      </c>
      <c r="D88" s="156" t="s">
        <v>61</v>
      </c>
      <c r="E88" s="28">
        <v>2</v>
      </c>
      <c r="F88" s="158">
        <f t="shared" si="0"/>
        <v>0.64444444444444415</v>
      </c>
    </row>
    <row r="89" spans="1:7" s="11" customFormat="1" ht="14" customHeight="1" x14ac:dyDescent="0.4">
      <c r="A89" s="107">
        <f t="shared" si="12"/>
        <v>7.0550000000000006</v>
      </c>
      <c r="B89" s="93" t="s">
        <v>9</v>
      </c>
      <c r="C89" s="34" t="s">
        <v>116</v>
      </c>
      <c r="D89" s="156" t="s">
        <v>61</v>
      </c>
      <c r="E89" s="28">
        <v>2</v>
      </c>
      <c r="F89" s="158">
        <f t="shared" si="0"/>
        <v>0.64583333333333304</v>
      </c>
    </row>
    <row r="90" spans="1:7" s="11" customFormat="1" ht="14" customHeight="1" x14ac:dyDescent="0.4">
      <c r="A90" s="107">
        <f t="shared" si="12"/>
        <v>7.0560000000000009</v>
      </c>
      <c r="B90" s="93" t="s">
        <v>49</v>
      </c>
      <c r="C90" s="34" t="s">
        <v>117</v>
      </c>
      <c r="D90" s="9" t="s">
        <v>61</v>
      </c>
      <c r="E90" s="28">
        <v>2</v>
      </c>
      <c r="F90" s="160">
        <f t="shared" si="0"/>
        <v>0.64722222222222192</v>
      </c>
      <c r="G90" s="161"/>
    </row>
    <row r="91" spans="1:7" s="1" customFormat="1" ht="14" customHeight="1" x14ac:dyDescent="0.4">
      <c r="A91" s="103">
        <f>A84+0.01</f>
        <v>7.0599999999999987</v>
      </c>
      <c r="C91" s="159" t="s">
        <v>37</v>
      </c>
      <c r="D91" s="11"/>
      <c r="E91" s="28"/>
      <c r="F91" s="160">
        <f t="shared" si="0"/>
        <v>0.64861111111111081</v>
      </c>
    </row>
    <row r="92" spans="1:7" s="1" customFormat="1" ht="19.5" customHeight="1" x14ac:dyDescent="0.4">
      <c r="A92" s="107">
        <f t="shared" ref="A92" si="13">A91+0.001</f>
        <v>7.0609999999999991</v>
      </c>
      <c r="B92" s="93" t="s">
        <v>49</v>
      </c>
      <c r="C92" s="34" t="s">
        <v>102</v>
      </c>
      <c r="D92" s="9" t="s">
        <v>35</v>
      </c>
      <c r="E92" s="28">
        <v>3</v>
      </c>
      <c r="F92" s="92">
        <f t="shared" si="0"/>
        <v>0.64861111111111081</v>
      </c>
    </row>
    <row r="93" spans="1:7" ht="12.5" customHeight="1" x14ac:dyDescent="0.4">
      <c r="A93" s="138">
        <f>A91+0.01</f>
        <v>7.0699999999999985</v>
      </c>
      <c r="B93" s="145" t="s">
        <v>49</v>
      </c>
      <c r="C93" s="140" t="s">
        <v>26</v>
      </c>
      <c r="D93" s="141" t="s">
        <v>63</v>
      </c>
      <c r="E93" s="147"/>
      <c r="F93" s="143">
        <f t="shared" si="0"/>
        <v>0.65069444444444413</v>
      </c>
    </row>
    <row r="94" spans="1:7" ht="14" customHeight="1" x14ac:dyDescent="0.4">
      <c r="A94" s="138">
        <f>A93+0.01</f>
        <v>7.0799999999999983</v>
      </c>
      <c r="B94" s="145" t="s">
        <v>49</v>
      </c>
      <c r="C94" s="140" t="s">
        <v>27</v>
      </c>
      <c r="D94" s="141" t="s">
        <v>39</v>
      </c>
      <c r="E94" s="146"/>
      <c r="F94" s="143">
        <f t="shared" si="0"/>
        <v>0.65069444444444413</v>
      </c>
    </row>
    <row r="95" spans="1:7" s="108" customFormat="1" ht="14.5" customHeight="1" x14ac:dyDescent="0.4">
      <c r="A95" s="91">
        <f t="shared" si="10"/>
        <v>7.0899999999999981</v>
      </c>
      <c r="B95" s="31"/>
      <c r="C95" s="12" t="s">
        <v>28</v>
      </c>
      <c r="D95" s="9"/>
      <c r="E95" s="28"/>
      <c r="F95" s="92">
        <f t="shared" si="0"/>
        <v>0.65069444444444413</v>
      </c>
    </row>
    <row r="96" spans="1:7" s="108" customFormat="1" ht="89.5" customHeight="1" x14ac:dyDescent="0.4">
      <c r="A96" s="105">
        <f t="shared" ref="A96" si="14">A95+0.001</f>
        <v>7.0909999999999984</v>
      </c>
      <c r="B96" s="35" t="s">
        <v>70</v>
      </c>
      <c r="C96" s="36" t="s">
        <v>91</v>
      </c>
      <c r="D96" s="37" t="s">
        <v>36</v>
      </c>
      <c r="E96" s="38">
        <v>0</v>
      </c>
      <c r="F96" s="39">
        <f t="shared" si="0"/>
        <v>0.65069444444444413</v>
      </c>
    </row>
    <row r="97" spans="1:9" s="108" customFormat="1" ht="11.5" customHeight="1" x14ac:dyDescent="0.4">
      <c r="A97" s="138">
        <f>A95+0.01</f>
        <v>7.0999999999999979</v>
      </c>
      <c r="B97" s="145" t="s">
        <v>49</v>
      </c>
      <c r="C97" s="139" t="s">
        <v>41</v>
      </c>
      <c r="D97" s="141" t="s">
        <v>6</v>
      </c>
      <c r="E97" s="146"/>
      <c r="F97" s="143">
        <f t="shared" si="0"/>
        <v>0.65069444444444413</v>
      </c>
    </row>
    <row r="98" spans="1:9" s="108" customFormat="1" ht="19.5" customHeight="1" x14ac:dyDescent="0.4">
      <c r="A98" s="91"/>
      <c r="B98" s="11"/>
      <c r="C98" s="98"/>
      <c r="D98" s="43"/>
      <c r="E98" s="28"/>
      <c r="F98" s="92">
        <f t="shared" si="0"/>
        <v>0.65069444444444413</v>
      </c>
    </row>
    <row r="99" spans="1:9" ht="14.5" customHeight="1" x14ac:dyDescent="0.4">
      <c r="A99" s="91">
        <v>8</v>
      </c>
      <c r="B99" s="93"/>
      <c r="C99" s="12" t="s">
        <v>16</v>
      </c>
      <c r="D99" s="9"/>
      <c r="E99" s="28"/>
      <c r="F99" s="92">
        <f t="shared" si="0"/>
        <v>0.65069444444444413</v>
      </c>
      <c r="I99" s="3"/>
    </row>
    <row r="100" spans="1:9" ht="16" customHeight="1" x14ac:dyDescent="0.4">
      <c r="A100" s="138">
        <f t="shared" ref="A100" si="15">A99+0.01</f>
        <v>8.01</v>
      </c>
      <c r="B100" s="148" t="s">
        <v>9</v>
      </c>
      <c r="C100" s="140" t="s">
        <v>42</v>
      </c>
      <c r="D100" s="141" t="s">
        <v>6</v>
      </c>
      <c r="E100" s="144">
        <v>0</v>
      </c>
      <c r="F100" s="143">
        <f t="shared" si="0"/>
        <v>0.65069444444444413</v>
      </c>
      <c r="I100" s="3"/>
    </row>
    <row r="101" spans="1:9" ht="12.5" customHeight="1" x14ac:dyDescent="0.4">
      <c r="A101" s="132">
        <f t="shared" ref="A101" si="16">A100+0.001</f>
        <v>8.0109999999999992</v>
      </c>
      <c r="B101" s="133"/>
      <c r="C101" s="134" t="s">
        <v>55</v>
      </c>
      <c r="D101" s="135"/>
      <c r="E101" s="136">
        <v>15</v>
      </c>
      <c r="F101" s="137">
        <f t="shared" si="0"/>
        <v>0.65069444444444413</v>
      </c>
      <c r="I101" s="3"/>
    </row>
    <row r="102" spans="1:9" ht="13" customHeight="1" x14ac:dyDescent="0.4">
      <c r="A102" s="138">
        <f>A100+0.01</f>
        <v>8.02</v>
      </c>
      <c r="B102" s="145" t="s">
        <v>9</v>
      </c>
      <c r="C102" s="140" t="s">
        <v>45</v>
      </c>
      <c r="D102" s="141"/>
      <c r="E102" s="144"/>
      <c r="F102" s="143">
        <f t="shared" si="0"/>
        <v>0.66111111111111076</v>
      </c>
      <c r="I102" s="3"/>
    </row>
    <row r="103" spans="1:9" s="1" customFormat="1" ht="15" customHeight="1" x14ac:dyDescent="0.4">
      <c r="A103" s="91">
        <f>A102+0.01</f>
        <v>8.0299999999999994</v>
      </c>
      <c r="B103" s="93"/>
      <c r="C103" s="12" t="s">
        <v>43</v>
      </c>
      <c r="D103" s="9"/>
      <c r="E103" s="28"/>
      <c r="F103" s="92">
        <f t="shared" si="0"/>
        <v>0.66111111111111076</v>
      </c>
      <c r="I103" s="4"/>
    </row>
    <row r="104" spans="1:9" s="1" customFormat="1" ht="14" customHeight="1" x14ac:dyDescent="0.4">
      <c r="A104" s="96">
        <f>A103+0.001</f>
        <v>8.0309999999999988</v>
      </c>
      <c r="B104" s="93" t="s">
        <v>49</v>
      </c>
      <c r="C104" s="6" t="s">
        <v>56</v>
      </c>
      <c r="D104" s="31" t="s">
        <v>17</v>
      </c>
      <c r="E104" s="28">
        <v>5</v>
      </c>
      <c r="F104" s="92">
        <f t="shared" si="0"/>
        <v>0.66111111111111076</v>
      </c>
      <c r="I104" s="4"/>
    </row>
    <row r="105" spans="1:9" s="1" customFormat="1" ht="14" customHeight="1" x14ac:dyDescent="0.4">
      <c r="A105" s="150">
        <f>A104+0.001</f>
        <v>8.0319999999999983</v>
      </c>
      <c r="B105" s="145" t="s">
        <v>9</v>
      </c>
      <c r="C105" s="151" t="s">
        <v>50</v>
      </c>
      <c r="D105" s="148" t="s">
        <v>106</v>
      </c>
      <c r="E105" s="146">
        <v>0</v>
      </c>
      <c r="F105" s="143">
        <f t="shared" si="0"/>
        <v>0.66458333333333297</v>
      </c>
      <c r="I105" s="4"/>
    </row>
    <row r="106" spans="1:9" ht="13.5" customHeight="1" x14ac:dyDescent="0.4">
      <c r="A106" s="96">
        <f>A105+0.001</f>
        <v>8.0329999999999977</v>
      </c>
      <c r="B106" s="93" t="s">
        <v>9</v>
      </c>
      <c r="C106" s="10" t="s">
        <v>51</v>
      </c>
      <c r="D106" s="109" t="s">
        <v>61</v>
      </c>
      <c r="E106" s="28">
        <v>5</v>
      </c>
      <c r="F106" s="92">
        <f t="shared" si="0"/>
        <v>0.66458333333333297</v>
      </c>
      <c r="I106" s="3"/>
    </row>
    <row r="107" spans="1:9" s="113" customFormat="1" ht="19.5" customHeight="1" x14ac:dyDescent="0.4">
      <c r="A107" s="110">
        <f>A103+0.01</f>
        <v>8.0399999999999991</v>
      </c>
      <c r="B107" s="31"/>
      <c r="C107" s="111" t="s">
        <v>44</v>
      </c>
      <c r="D107" s="16"/>
      <c r="E107" s="112"/>
      <c r="F107" s="92">
        <f t="shared" si="0"/>
        <v>0.66805555555555518</v>
      </c>
      <c r="I107" s="5"/>
    </row>
    <row r="108" spans="1:9" s="113" customFormat="1" ht="15" customHeight="1" x14ac:dyDescent="0.4">
      <c r="A108" s="96">
        <f t="shared" ref="A108:A113" si="17">A107+0.001</f>
        <v>8.0409999999999986</v>
      </c>
      <c r="B108" s="31" t="s">
        <v>9</v>
      </c>
      <c r="C108" s="17" t="s">
        <v>46</v>
      </c>
      <c r="D108" s="93" t="s">
        <v>12</v>
      </c>
      <c r="E108" s="112">
        <v>5</v>
      </c>
      <c r="F108" s="92">
        <f t="shared" si="0"/>
        <v>0.66805555555555518</v>
      </c>
      <c r="I108" s="5"/>
    </row>
    <row r="109" spans="1:9" s="113" customFormat="1" ht="15" customHeight="1" x14ac:dyDescent="0.4">
      <c r="A109" s="96">
        <f t="shared" si="17"/>
        <v>8.041999999999998</v>
      </c>
      <c r="B109" s="93" t="s">
        <v>9</v>
      </c>
      <c r="C109" s="17" t="s">
        <v>47</v>
      </c>
      <c r="D109" s="93" t="s">
        <v>38</v>
      </c>
      <c r="E109" s="112">
        <v>5</v>
      </c>
      <c r="F109" s="92">
        <f t="shared" si="0"/>
        <v>0.67152777777777739</v>
      </c>
      <c r="I109" s="5"/>
    </row>
    <row r="110" spans="1:9" ht="15" customHeight="1" x14ac:dyDescent="0.4">
      <c r="A110" s="114">
        <f t="shared" si="17"/>
        <v>8.0429999999999975</v>
      </c>
      <c r="B110" s="31" t="s">
        <v>9</v>
      </c>
      <c r="C110" s="18" t="s">
        <v>48</v>
      </c>
      <c r="D110" s="115" t="s">
        <v>13</v>
      </c>
      <c r="E110" s="112">
        <v>5</v>
      </c>
      <c r="F110" s="92">
        <f t="shared" si="0"/>
        <v>0.6749999999999996</v>
      </c>
    </row>
    <row r="111" spans="1:9" ht="15" customHeight="1" x14ac:dyDescent="0.4">
      <c r="A111" s="44">
        <f t="shared" si="17"/>
        <v>8.0439999999999969</v>
      </c>
      <c r="B111" s="116" t="s">
        <v>22</v>
      </c>
      <c r="C111" s="20" t="s">
        <v>18</v>
      </c>
      <c r="D111" s="117" t="s">
        <v>11</v>
      </c>
      <c r="E111" s="118">
        <v>5</v>
      </c>
      <c r="F111" s="92">
        <f t="shared" si="0"/>
        <v>0.67847222222222181</v>
      </c>
    </row>
    <row r="112" spans="1:9" ht="15" customHeight="1" x14ac:dyDescent="0.4">
      <c r="A112" s="96">
        <f t="shared" si="17"/>
        <v>8.0449999999999964</v>
      </c>
      <c r="B112" s="119" t="s">
        <v>9</v>
      </c>
      <c r="C112" s="6" t="s">
        <v>25</v>
      </c>
      <c r="D112" s="31" t="s">
        <v>19</v>
      </c>
      <c r="E112" s="120">
        <v>0</v>
      </c>
      <c r="F112" s="92">
        <f t="shared" si="0"/>
        <v>0.68194444444444402</v>
      </c>
    </row>
    <row r="113" spans="1:6" ht="15" customHeight="1" x14ac:dyDescent="0.4">
      <c r="A113" s="42">
        <f t="shared" si="17"/>
        <v>8.0459999999999958</v>
      </c>
      <c r="B113" s="121" t="s">
        <v>22</v>
      </c>
      <c r="C113" s="19" t="s">
        <v>23</v>
      </c>
      <c r="D113" s="122" t="s">
        <v>19</v>
      </c>
      <c r="E113" s="123">
        <v>0</v>
      </c>
      <c r="F113" s="39">
        <f t="shared" si="0"/>
        <v>0.68194444444444402</v>
      </c>
    </row>
    <row r="114" spans="1:6" ht="15" customHeight="1" x14ac:dyDescent="0.4">
      <c r="A114" s="91">
        <f>A107+0.01</f>
        <v>8.0499999999999989</v>
      </c>
      <c r="B114" s="31" t="s">
        <v>9</v>
      </c>
      <c r="C114" s="33" t="s">
        <v>20</v>
      </c>
      <c r="D114" s="31" t="s">
        <v>54</v>
      </c>
      <c r="E114" s="124">
        <v>5</v>
      </c>
      <c r="F114" s="92">
        <f t="shared" si="0"/>
        <v>0.68194444444444402</v>
      </c>
    </row>
    <row r="115" spans="1:6" ht="15" customHeight="1" x14ac:dyDescent="0.4">
      <c r="A115" s="125">
        <f t="shared" ref="A115:A116" si="18">A114+0.01</f>
        <v>8.0599999999999987</v>
      </c>
      <c r="B115" s="116" t="s">
        <v>9</v>
      </c>
      <c r="C115" s="126" t="s">
        <v>57</v>
      </c>
      <c r="D115" s="116" t="s">
        <v>11</v>
      </c>
      <c r="E115" s="47">
        <v>3</v>
      </c>
      <c r="F115" s="92">
        <f t="shared" si="0"/>
        <v>0.68541666666666623</v>
      </c>
    </row>
    <row r="116" spans="1:6" ht="26" customHeight="1" x14ac:dyDescent="0.4">
      <c r="A116" s="127">
        <f t="shared" si="18"/>
        <v>8.0699999999999985</v>
      </c>
      <c r="B116" s="122" t="s">
        <v>22</v>
      </c>
      <c r="C116" s="128" t="s">
        <v>62</v>
      </c>
      <c r="D116" s="122" t="s">
        <v>11</v>
      </c>
      <c r="E116" s="38">
        <v>0</v>
      </c>
      <c r="F116" s="39">
        <f t="shared" si="0"/>
        <v>0.68749999999999956</v>
      </c>
    </row>
    <row r="117" spans="1:6" ht="19.5" customHeight="1" x14ac:dyDescent="0.4">
      <c r="A117" s="91"/>
      <c r="B117" s="129"/>
      <c r="C117" s="33"/>
      <c r="D117" s="31"/>
      <c r="E117" s="32"/>
      <c r="F117" s="92">
        <f t="shared" si="0"/>
        <v>0.68749999999999956</v>
      </c>
    </row>
    <row r="118" spans="1:6" ht="19.5" customHeight="1" x14ac:dyDescent="0.4">
      <c r="A118" s="21">
        <v>9</v>
      </c>
      <c r="B118" s="24"/>
      <c r="C118" s="25" t="s">
        <v>21</v>
      </c>
      <c r="D118" s="22" t="s">
        <v>6</v>
      </c>
      <c r="E118" s="30">
        <v>0</v>
      </c>
      <c r="F118" s="23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2018-07-13T19:48:41Z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