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3/"/>
    </mc:Choice>
  </mc:AlternateContent>
  <xr:revisionPtr revIDLastSave="78" documentId="8_{6732B84F-4C7D-4A15-8202-5DFEBB1A91C8}" xr6:coauthVersionLast="28" xr6:coauthVersionMax="28" xr10:uidLastSave="{6BB8A0EA-2852-455A-9D74-68B836F8C85F}"/>
  <bookViews>
    <workbookView xWindow="-60" yWindow="110" windowWidth="10490" windowHeight="11760" xr2:uid="{00000000-000D-0000-FFFF-FFFF00000000}"/>
  </bookViews>
  <sheets>
    <sheet name="EC_Closing_Agenda" sheetId="1" r:id="rId1"/>
  </sheets>
  <definedNames>
    <definedName name="_xlnm.Print_Area" localSheetId="0">EC_Closing_Agenda!$A$1:$F$140</definedName>
    <definedName name="Print_Area_MI">EC_Closing_Agenda!$A$1:$E$24</definedName>
    <definedName name="PRINT_AREA_MI_1">EC_Closing_Agenda!$A$1:$E$24</definedName>
  </definedNames>
  <calcPr calcId="171027" concurrentCalc="0"/>
  <fileRecoveryPr autoRecover="0"/>
</workbook>
</file>

<file path=xl/calcChain.xml><?xml version="1.0" encoding="utf-8"?>
<calcChain xmlns="http://schemas.openxmlformats.org/spreadsheetml/2006/main">
  <c r="A25" i="1" l="1"/>
  <c r="A26" i="1"/>
  <c r="A28" i="1"/>
  <c r="A42" i="1"/>
  <c r="A47" i="1"/>
  <c r="A48" i="1"/>
  <c r="A49" i="1"/>
  <c r="A50" i="1"/>
  <c r="A43" i="1"/>
  <c r="A44" i="1"/>
  <c r="A45" i="1"/>
  <c r="A4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42" i="1"/>
  <c r="F47" i="1"/>
  <c r="F48" i="1"/>
  <c r="F49" i="1"/>
  <c r="F50" i="1"/>
  <c r="F51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05" i="1"/>
  <c r="F106" i="1"/>
  <c r="F107" i="1"/>
  <c r="F108" i="1"/>
  <c r="F109" i="1"/>
  <c r="F110" i="1"/>
  <c r="F111" i="1"/>
  <c r="F112" i="1"/>
  <c r="A90" i="1"/>
  <c r="A93" i="1"/>
  <c r="A94" i="1"/>
  <c r="A95" i="1"/>
  <c r="A105" i="1"/>
  <c r="A108" i="1"/>
  <c r="A109" i="1"/>
  <c r="A110" i="1"/>
  <c r="A111" i="1"/>
  <c r="A112" i="1"/>
  <c r="A27" i="1"/>
  <c r="F96" i="1"/>
  <c r="F97" i="1"/>
  <c r="F98" i="1"/>
  <c r="F99" i="1"/>
  <c r="F100" i="1"/>
  <c r="F101" i="1"/>
  <c r="F102" i="1"/>
  <c r="F103" i="1"/>
  <c r="F104" i="1"/>
  <c r="A96" i="1"/>
  <c r="A97" i="1"/>
  <c r="A98" i="1"/>
  <c r="A99" i="1"/>
  <c r="A100" i="1"/>
  <c r="A101" i="1"/>
  <c r="A102" i="1"/>
  <c r="A103" i="1"/>
  <c r="A104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A19" i="1"/>
  <c r="A20" i="1"/>
  <c r="A21" i="1"/>
  <c r="A22" i="1"/>
  <c r="F29" i="1"/>
  <c r="F30" i="1"/>
  <c r="F31" i="1"/>
  <c r="F32" i="1"/>
  <c r="F46" i="1"/>
  <c r="F45" i="1"/>
  <c r="F44" i="1"/>
  <c r="F43" i="1"/>
  <c r="F82" i="1"/>
  <c r="A69" i="1"/>
  <c r="A70" i="1"/>
  <c r="A71" i="1"/>
  <c r="A73" i="1"/>
  <c r="A79" i="1"/>
  <c r="A80" i="1"/>
  <c r="A81" i="1"/>
  <c r="A82" i="1"/>
  <c r="F33" i="1"/>
  <c r="F34" i="1"/>
  <c r="F35" i="1"/>
  <c r="F36" i="1"/>
  <c r="F37" i="1"/>
  <c r="F38" i="1"/>
  <c r="F39" i="1"/>
  <c r="F40" i="1"/>
  <c r="F41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51" i="1"/>
  <c r="A59" i="1"/>
  <c r="A60" i="1"/>
  <c r="A61" i="1"/>
  <c r="A62" i="1"/>
  <c r="A113" i="1"/>
  <c r="A114" i="1"/>
  <c r="A91" i="1"/>
  <c r="A92" i="1"/>
  <c r="A106" i="1"/>
  <c r="A107" i="1"/>
  <c r="A74" i="1"/>
  <c r="A75" i="1"/>
  <c r="A76" i="1"/>
  <c r="A77" i="1"/>
  <c r="A78" i="1"/>
  <c r="A72" i="1"/>
  <c r="A11" i="1"/>
  <c r="A12" i="1"/>
  <c r="A13" i="1"/>
  <c r="A14" i="1"/>
  <c r="A15" i="1"/>
  <c r="A16" i="1"/>
  <c r="A17" i="1"/>
  <c r="F52" i="1"/>
  <c r="F53" i="1"/>
  <c r="F54" i="1"/>
  <c r="F55" i="1"/>
  <c r="F56" i="1"/>
  <c r="F57" i="1"/>
  <c r="F58" i="1"/>
  <c r="A52" i="1"/>
  <c r="A53" i="1"/>
  <c r="A54" i="1"/>
  <c r="A55" i="1"/>
  <c r="A56" i="1"/>
  <c r="A57" i="1"/>
  <c r="A58" i="1"/>
  <c r="A63" i="1"/>
  <c r="A64" i="1"/>
  <c r="A118" i="1"/>
  <c r="A120" i="1"/>
  <c r="A121" i="1"/>
  <c r="A125" i="1"/>
  <c r="A126" i="1"/>
  <c r="A127" i="1"/>
  <c r="A128" i="1"/>
  <c r="A83" i="1"/>
  <c r="F137" i="1"/>
  <c r="A9" i="1"/>
  <c r="A8" i="1"/>
  <c r="A119" i="1"/>
  <c r="A84" i="1"/>
  <c r="F130" i="1"/>
  <c r="F131" i="1"/>
  <c r="F132" i="1"/>
  <c r="F133" i="1"/>
  <c r="F134" i="1"/>
  <c r="F135" i="1"/>
  <c r="F136" i="1"/>
  <c r="A122" i="1"/>
  <c r="A85" i="1"/>
  <c r="A86" i="1"/>
  <c r="A87" i="1"/>
  <c r="A123" i="1"/>
  <c r="A124" i="1"/>
  <c r="A133" i="1"/>
  <c r="A134" i="1"/>
  <c r="A135" i="1"/>
  <c r="A129" i="1"/>
  <c r="A130" i="1"/>
  <c r="A131" i="1"/>
  <c r="A132" i="1"/>
  <c r="A115" i="1"/>
</calcChain>
</file>

<file path=xl/sharedStrings.xml><?xml version="1.0" encoding="utf-8"?>
<sst xmlns="http://schemas.openxmlformats.org/spreadsheetml/2006/main" count="327" uniqueCount="139">
  <si>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</si>
  <si>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</si>
  <si>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</si>
  <si>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</si>
  <si>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</si>
  <si>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</si>
  <si>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</si>
  <si>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</si>
  <si>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</si>
  <si>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</si>
  <si>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</si>
  <si>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</si>
  <si>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</si>
  <si>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</si>
  <si>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</si>
  <si>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</si>
  <si>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</si>
  <si>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</si>
  <si>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</si>
  <si>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</si>
  <si>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</si>
  <si>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</si>
  <si>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</si>
  <si>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</si>
  <si>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</si>
  <si>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</si>
  <si>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</si>
  <si>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</si>
  <si>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</si>
  <si>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</si>
  <si>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</si>
  <si>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</si>
  <si>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</si>
  <si>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</si>
  <si>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</si>
  <si>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</si>
  <si>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</si>
  <si>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</si>
  <si>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</si>
  <si>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</si>
  <si>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</si>
  <si>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</si>
  <si>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</si>
  <si>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</si>
  <si>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</si>
  <si>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</si>
  <si>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</si>
  <si>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</si>
  <si>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</si>
  <si>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</si>
  <si>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</si>
  <si>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</si>
  <si>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</si>
  <si>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</si>
  <si>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</si>
  <si>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</si>
  <si>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</si>
  <si>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</si>
  <si>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</si>
  <si>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</si>
  <si>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Break</t>
  </si>
  <si>
    <t xml:space="preserve">802 / JTC1 SC Report </t>
  </si>
  <si>
    <t>Canchi</t>
  </si>
  <si>
    <t>AGENDA  -  IEEE 802 LMSC EXECUTIVE COMMITTEE MEETING
IEEE 802 LMSC 118th Plenary Session</t>
  </si>
  <si>
    <t>Friday 1:00PM-6:00PM 
09 Mar 2018</t>
  </si>
  <si>
    <t xml:space="preserve">Announcement of 802 EC Interim Telecon (Tuesday 5 June 2018, 1-3pm ET) </t>
  </si>
  <si>
    <t>Call for Tutorials for Jul 2018 Plenary (Monday 9 July, 2018 – Deadline – 28 May, 2018)</t>
  </si>
  <si>
    <t>WG and TAG Officer Confirmations</t>
  </si>
  <si>
    <t>EC Chair Election</t>
  </si>
  <si>
    <t>Confirmation of EC Appointed Positions</t>
  </si>
  <si>
    <t>Recognition of Outgoing Members</t>
  </si>
  <si>
    <t xml:space="preserve">Nikolich </t>
  </si>
  <si>
    <t>IEEE 802.20 to Revcom for withdrawal</t>
  </si>
  <si>
    <t>IEEE 802.20</t>
  </si>
  <si>
    <t>IEEE 802.15.4z PAR to NesCom</t>
  </si>
  <si>
    <t>IEEE 802.15.4w PAR to NesCom</t>
  </si>
  <si>
    <t>IEEE 802.15.4x PAR to NesCom</t>
  </si>
  <si>
    <t>IEEE 802.15.4y PAR to NesCom</t>
  </si>
  <si>
    <t>IEEE 802.15.7 Rev1 to Sponsor Ballot (conditional)</t>
  </si>
  <si>
    <t xml:space="preserve">IEEE 802.15.1 withdrawal to RevCom </t>
  </si>
  <si>
    <t>IEEE 802.15.2 withdrawal to RevCom</t>
  </si>
  <si>
    <t>Approve submission of IEEE Std 802.16-2017 to ISO/IEC JTC/SC6 for adoption under the PSDO agreement</t>
  </si>
  <si>
    <t>Liaison to ISO/IEC JTC1 SC6: Proposed withdrawals of various ISO/IEC standards</t>
  </si>
  <si>
    <t>IEEE Open Source Trial (for YANG)</t>
  </si>
  <si>
    <t xml:space="preserve">Governing Documents - Approval of updated IEEE 802 LMSC Operations Manual, IEEE 802 LMSC Chair's Guidelines </t>
  </si>
  <si>
    <t>Confirmation of SC Chairs</t>
  </si>
  <si>
    <t>Marks / Parsons</t>
  </si>
  <si>
    <t>Update on progress of Nendica Industry Connections Activity</t>
  </si>
  <si>
    <t>MI*</t>
  </si>
  <si>
    <t>IEEE 802.3 Beyond 10 km Optical PHYs Study Group (1st re-chartering)
Motion: Grant the 1st re-chartering of the IEEE 802.3 Beyond 10 km Optical PHYs Study Group
M: Law     S: D'Ambrosia</t>
  </si>
  <si>
    <t>IEEE 802.3 10 Mb/s Backplane Ethernet Study Group (1st re-chartering)
Motion: Grant the 1st re-chartering of the IEEE 802.3 10 Mb/s Backplane Ethernet Study Group 
M: Law     S: D'Ambrosia</t>
  </si>
  <si>
    <t>IEEE 802.3 100 Gb/s per Lane Electrical Study Group (1st re-chartering)
Motion: Grant the 1st re-chartering of the IEEE 802.3 100 Gb/s per Lane Electrical Study Group
M: Law     S: D'Ambrosia</t>
  </si>
  <si>
    <t>ME*</t>
  </si>
  <si>
    <t>IEEE Std 802.3bs-2017 200 Gb/s and 400 Gb/s Ethernet publication press release
Motion: The EC supports the IEEE Std 802.3bs-2017 200 Gb/s and 400 Gb/s Ethernet publication press release &lt;https://mentor.ieee.org/802-ec/dcn/18/ec-18-0029-01-00EC-ieee-std-802-3bs-2017-draft-press-release.pdf&gt;, to be released with editorial changes as deemed necessary
M: Law     S: D'Ambrosia</t>
  </si>
  <si>
    <t>IEEE Std 802.3cc-2017 25 Gb/s Ethernet Operation Over Single-Mode Fiber publication press release
Motion: The EC supports the IEEE Std 802.3cc-2017 25 Gb/s Ethernet Operation Over Single-Mode Fiber publication press release &lt;https://mentor.ieee.org/802-ec/dcn/18/ec-18-0044-00-00EC-ieee-std-802-3cc-2017-draft-press-release.pdf&gt;, to be released with editorial changes as deemed necessary
M: Law     S: D'Ambrosia</t>
  </si>
  <si>
    <t xml:space="preserve">Liaison Communication under PSDO agreement: ISO/IEC/IEEE FDIS 8802-21 
Motion: Approve liaison of the following communication to ISO/IEC JTC1/SC6, as responses to the comments received on the ISO/IEC/IEEE FDIS 8802-21 ballot under the PSDO agreement
https://mentor.ieee.org/802.21/dcn/18/21-18-0009-01-0000-response-to-iso-iec-jtc1-sc6-comments.docx
Move: Subir Das; Second: Steve Shellhammer </t>
  </si>
  <si>
    <t xml:space="preserve">Liaison Communication under PSDO agreement: IEEE Std 802.21-2017/Cor1 
Motion: Approve the submission of  IEEE Std 802.21-2017/Cor1 to ISO/IEC JTC1 SC6 under the PSDO agreement.
Move: Subir Das; Second: Steve Shellhammer </t>
  </si>
  <si>
    <t>P802.19.1-Rev/D2 to Sponsor Ballot:
Motion: Approve sending P802.19.1-Rev/D2 to Sponsor Ballot 
M: Shellhammer     S: Das</t>
  </si>
  <si>
    <t xml:space="preserve">P802.1CBcv -Amendment: Information Model, YANG Data Model and Management Information Base Module to NesCom
Motion:• Approve forwarding P802.1CBcv PAR documentation in http://www.ieee802.org/1/files/public/docs2018/cv-PAR0318-v01.pdf to NesCom • Approve CSD documentation in http://ieee802.org/1/files/public/docs2018/cv-CSD-0318v01.pdf
M: Parsons     S: Thaler </t>
  </si>
  <si>
    <t xml:space="preserve">IEEE P802.1Xck – Port-Based Network Access Control   Amendment: YANG Data Model to Sponsor Ballot
Motion: • Approve sending P802.1Xck-D2.0 to Sponsor Ballot • Confirm the CSD for P802.1Xck in https://mentor.ieee.org/802-ec/dcn/15/ec-15-0070-00-ACSD-8021xck.docx 
M: Parsons     S: Thaler </t>
  </si>
  <si>
    <t xml:space="preserve">IEEE P802.1AE-REV - Media Access Control (MAC) Security to Sponsor Ballot
Motion: Approve sending P802.1AE-Rev-D1.1 to Sponsor Ballot [Maintenance PAR, no CSD] 
M: Parsons     S: Thaler </t>
  </si>
  <si>
    <t xml:space="preserve"> P802.1Qcp – Bridges and Bridged Networks Amendment: YANG Data Model (Conditional) to RevCom
Motion: • Conditionally approve sending P802.1Qcp to RevCom • Approve CSD documentation in https://mentor.ieee.org/802-ec/dcn/17/ec-17-015700-ACSD-802-1qcp.docx 
M: Parsons     S: Thaler </t>
  </si>
  <si>
    <t xml:space="preserve">P802.1AR-REV – Secure Device Identity to RevCom
Motion: • Approve sending P802.1AR-Rev D2.6 to RevCom • Confirm the CSD for P802.1AR-Rev in https://mentor.ieee.org/802-ec/dcn/17/ec-17-0160-00-ACSD-802-1ar-rev.pdf 
M: Parsons     S: Thaler </t>
  </si>
  <si>
    <t xml:space="preserve">P802.1Q-REV - Bridges and Bridged Networks to RevCom
Motion:  Approve sending P802.1Q-Rev/D2.2 to RevCom 
M: Parsons     S: Thaler </t>
  </si>
  <si>
    <t>Liaison to IETF - 802.1Qcy comments 
Motion: • Approve http://ieee802.org/1/files/public/docs2018/dcb-liaison-ietfnvo3-vdp-1803-v1.pdf as communication from IEEE 802.1 to IETF, granting the IEEE 802.1 chair (or his delegate) editorial license. 
M: Parsons     S: Thaler</t>
  </si>
  <si>
    <t>To SC6 -  FDIS comment responses for 802c &amp; 802.1Qci to SC6 under PSDO 
Motion: • Approve liaison of the following comment responses to ISO/IEC JTC1/SC6 under the PSDO agreement: – IEEE Std 802c http://www.ieee802.org/1/files/public/docs2018/802c-MarksJTC1-SC6-pdis-0318-r2.docx – IEEE Std 802.1Qci http://ieee802.org/1/files/public/docs2018/admin-messengerproposed-responses-to-psdo-comments-on-qci-0318-v2.docx 
M: Parsons     S: Thaler</t>
  </si>
  <si>
    <t>To SC6 -  P802.1Xck, P802.1AC-2016-Cor-1, P802.1Qcy &amp; P802.1AE-REV drafts to SC6 for information under PSDO
Motion:  Approve liaison of the following draft(s) to ISO/IEC JTC1/SC6 for information under the PSDO agreement – P802.1Xck – P802.1AC-2016-Cor-1 – P802.1Qcy – P802.1AE-REV 
M: Parsons     S: Thaler</t>
  </si>
  <si>
    <t>IEEE 802.11aq Waiver Request</t>
  </si>
  <si>
    <t>Broadcast Services (BCS) Study Group formation</t>
  </si>
  <si>
    <t>Next Generation V2X (NGV) Study Group Formation</t>
  </si>
  <si>
    <t>Bidirectional 10Gb/s and 25Gb/s optical access PHYs  Study Group Formation</t>
  </si>
  <si>
    <t xml:space="preserve">PAR to NesCom: IEEE P802.3ck (100 Gb/s, 200 Gb/s, and 400 Gb/s electrical interfaces based on 100 Gb/s signalling) </t>
  </si>
  <si>
    <t xml:space="preserve">PAR to NesCom: IEEE P802.3cm (400 Gb/s over Multimode Fiber) </t>
  </si>
  <si>
    <t>PAR Modification to NesCom: IEEE P802.3cg 10 Mb/s Operation over Single Balanced Twisted-pair Cabling and Associated Power Delivery</t>
  </si>
  <si>
    <t xml:space="preserve">Draft (conditional) to RevCom: IEEE P802.3cb 2.5 Gb/s and 5 Gb/s Backplane </t>
  </si>
  <si>
    <t>D'Ambrosia / Parsons</t>
  </si>
  <si>
    <t>EC July 2018 Leadership Conference</t>
  </si>
  <si>
    <t>Chpalin / Rosdahl</t>
  </si>
  <si>
    <t>IEEE 802.3 Next-generation 200 Gb/s and 400 Gb/s MMF PHYs Study Group (1st re-chartering)
Motion: Grant the 1st re-chartering of the IEEE 802.3 IEEE 802.3 Next-generation 200 Gb/s and 400 Gb/s MMF PHYs Study Group 
M: Law     S: D'Ambrosia</t>
  </si>
  <si>
    <t>Liaison response to BBF liaise121 - CFM OAM YANG</t>
  </si>
  <si>
    <t>Liaison to 3GPP RAN3</t>
  </si>
  <si>
    <t>Liaison response to ITU-T SG15 LS80 - CFM OAM YANG</t>
  </si>
  <si>
    <t>Liaison response to ITU-T SG15 LS108 – G.8021</t>
  </si>
  <si>
    <t>Liaison to ITU-T SG15 – 802.1CM</t>
  </si>
  <si>
    <t>FDIS Comment responses to SC6 on 802.1AC</t>
  </si>
  <si>
    <t>R2</t>
  </si>
  <si>
    <t xml:space="preserve">PAR Modification to NesCom: IEEE 802.22.3 Spectrum Characterization and Occupancy Sensing </t>
  </si>
  <si>
    <t xml:space="preserve">Approve liaison of IEEE Std 802.16-2017 to ISO/IEC JTC1/SC6 for information under the PSDO agreement. </t>
  </si>
  <si>
    <t xml:space="preserve">P60802 - Standard:  Time-Sensitive Networking Profile for Industrial Automation to NesCom
</t>
  </si>
  <si>
    <t xml:space="preserve">P802.1X-REV – Port-Based Network Access Control to NesCom
</t>
  </si>
  <si>
    <t xml:space="preserve"> P802.1CM - Time-Sensitive Networking for Fronthaul. (Conditional) to RevCom
</t>
  </si>
  <si>
    <t>Expenses - Vienna</t>
  </si>
  <si>
    <t>Light Communications Study Group - 2nd Recharter</t>
  </si>
  <si>
    <t>IEEE 802.11 Light Communications Par to NesCom</t>
  </si>
  <si>
    <t>IEEE 80211aq D14 to RevCom</t>
  </si>
  <si>
    <t xml:space="preserve">P802.1DC - Standard for Quality of Service Provision by Network Systems  to NesCom
</t>
  </si>
  <si>
    <t xml:space="preserve">P802.1CBdb - Amendment: Extended Stream Identification Functions to NesCom
Motion:• Approve forwarding P802.1CBdb PAR documentation in http://ieee802.org/1/files/public/docs2018/db-PAR-0318v01.pdf to NesCom • Approve CSD documentation in http://ieee802.org/1/files/public/docs2018/db-CSD-0318v01.pdf
M: Parsons     S: Thaler </t>
  </si>
  <si>
    <t xml:space="preserve">IEEE P802.1AC/cor1 – Media Access Control (MAC) Service Definition Corrigendum 1: Logical Link Control (LLC) Encapsulation EtherType to Sponsor Ballot
Motion: Approve sending P802.1AC-2016-Cor-1 to Sponsor ballot
M: Parsons     S: Thaler </t>
  </si>
  <si>
    <t xml:space="preserve">P802.1Qcc –Bridges and Bridged Networks Amendment: Stream Reservation Protocol (SRP) Enhancements and Performance Improvements (Conditional)  to RevCom
Motion: • Conditionally approve sending P802.1Qcc to RevCom • Approve CSD (5C) documentation in http://www.ieee802.org/1/files/public/docs2013/newp802-1qcc-draft-5c-0513-v2.pdf 
M: Parsons     S: Thaler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</si>
</sst>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rgb="FF000000"/>
      <name val="Arial"/>
      <family val="2"/>
    </font>
    <font>
      <sz val="8"/>
      <color rgb="FF000000"/>
      <name val="Cambria"/>
      <family val="1"/>
      <scheme val="major"/>
    </font>
    <font>
      <strike/>
      <sz val="8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8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4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16" borderId="0" xfId="0" applyFill="1" applyAlignment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Border="1" applyAlignment="1">
      <alignment vertical="top"/>
    </xf>
    <xf numFmtId="2" fontId="22" fillId="0" borderId="11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20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1" xfId="0" applyNumberFormat="1" applyFont="1" applyFill="1" applyBorder="1" applyAlignment="1" applyProtection="1">
      <alignment horizontal="left" vertical="top"/>
    </xf>
    <xf numFmtId="164" fontId="21" fillId="16" borderId="22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21" borderId="19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2" fontId="28" fillId="0" borderId="10" xfId="0" applyNumberFormat="1" applyFont="1" applyFill="1" applyBorder="1" applyAlignment="1" applyProtection="1">
      <alignment vertical="center"/>
    </xf>
    <xf numFmtId="2" fontId="28" fillId="0" borderId="10" xfId="0" applyNumberFormat="1" applyFont="1" applyFill="1" applyBorder="1" applyAlignment="1" applyProtection="1">
      <alignment vertical="center" wrapText="1"/>
    </xf>
    <xf numFmtId="165" fontId="28" fillId="0" borderId="10" xfId="0" applyNumberFormat="1" applyFont="1" applyBorder="1" applyAlignment="1" applyProtection="1">
      <alignment vertical="center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8" fillId="0" borderId="10" xfId="0" applyNumberFormat="1" applyFont="1" applyFill="1" applyBorder="1" applyAlignment="1" applyProtection="1">
      <alignment vertical="center"/>
    </xf>
    <xf numFmtId="1" fontId="20" fillId="0" borderId="11" xfId="0" applyNumberFormat="1" applyFont="1" applyFill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1" fillId="0" borderId="19" xfId="0" applyNumberFormat="1" applyFont="1" applyBorder="1" applyAlignment="1">
      <alignment vertical="top"/>
    </xf>
    <xf numFmtId="1" fontId="21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9" fillId="0" borderId="10" xfId="0" applyNumberFormat="1" applyFont="1" applyFill="1" applyBorder="1" applyAlignment="1" applyProtection="1">
      <alignment vertical="center"/>
    </xf>
    <xf numFmtId="167" fontId="20" fillId="0" borderId="13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23" xfId="0" applyNumberFormat="1" applyFont="1" applyBorder="1" applyAlignment="1" applyProtection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horizontal="left" vertical="top" wrapText="1" indent="1"/>
    </xf>
    <xf numFmtId="167" fontId="22" fillId="19" borderId="11" xfId="0" applyNumberFormat="1" applyFont="1" applyFill="1" applyBorder="1" applyAlignment="1" applyProtection="1">
      <alignment horizontal="left" vertical="top"/>
    </xf>
    <xf numFmtId="164" fontId="22" fillId="19" borderId="11" xfId="0" applyFont="1" applyFill="1" applyBorder="1" applyAlignment="1">
      <alignment vertical="top"/>
    </xf>
    <xf numFmtId="1" fontId="22" fillId="19" borderId="11" xfId="0" applyNumberFormat="1" applyFont="1" applyFill="1" applyBorder="1" applyAlignment="1" applyProtection="1">
      <alignment vertical="top"/>
    </xf>
    <xf numFmtId="165" fontId="22" fillId="19" borderId="19" xfId="0" applyNumberFormat="1" applyFont="1" applyFill="1" applyBorder="1" applyAlignment="1" applyProtection="1">
      <alignment vertical="top"/>
    </xf>
    <xf numFmtId="167" fontId="22" fillId="20" borderId="11" xfId="0" applyNumberFormat="1" applyFont="1" applyFill="1" applyBorder="1" applyAlignment="1" applyProtection="1">
      <alignment horizontal="left" vertical="top"/>
    </xf>
    <xf numFmtId="164" fontId="22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65" fontId="22" fillId="20" borderId="19" xfId="0" applyNumberFormat="1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2" fontId="30" fillId="0" borderId="11" xfId="0" applyNumberFormat="1" applyFont="1" applyFill="1" applyBorder="1" applyAlignment="1" applyProtection="1">
      <alignment horizontal="left" vertical="top"/>
    </xf>
    <xf numFmtId="164" fontId="30" fillId="0" borderId="11" xfId="0" applyFont="1" applyFill="1" applyBorder="1" applyAlignment="1" applyProtection="1">
      <alignment vertical="top" wrapText="1"/>
    </xf>
    <xf numFmtId="164" fontId="30" fillId="0" borderId="11" xfId="0" applyFont="1" applyFill="1" applyBorder="1" applyAlignment="1" applyProtection="1">
      <alignment vertical="top"/>
    </xf>
    <xf numFmtId="1" fontId="30" fillId="0" borderId="11" xfId="0" applyNumberFormat="1" applyFont="1" applyBorder="1" applyAlignment="1" applyProtection="1">
      <alignment vertical="top"/>
    </xf>
    <xf numFmtId="165" fontId="31" fillId="0" borderId="19" xfId="0" applyNumberFormat="1" applyFont="1" applyBorder="1" applyAlignment="1" applyProtection="1">
      <alignment vertical="top"/>
    </xf>
    <xf numFmtId="2" fontId="31" fillId="0" borderId="11" xfId="0" applyNumberFormat="1" applyFont="1" applyFill="1" applyBorder="1" applyAlignment="1" applyProtection="1">
      <alignment horizontal="left" vertical="top"/>
    </xf>
    <xf numFmtId="2" fontId="31" fillId="0" borderId="13" xfId="0" applyNumberFormat="1" applyFont="1" applyFill="1" applyBorder="1" applyAlignment="1" applyProtection="1">
      <alignment horizontal="left" vertical="top"/>
    </xf>
    <xf numFmtId="2" fontId="22" fillId="0" borderId="0" xfId="0" applyNumberFormat="1" applyFont="1" applyFill="1" applyBorder="1" applyAlignment="1" applyProtection="1">
      <alignment vertical="top"/>
    </xf>
    <xf numFmtId="1" fontId="22" fillId="0" borderId="0" xfId="0" applyNumberFormat="1" applyFont="1" applyFill="1" applyBorder="1" applyAlignment="1" applyProtection="1">
      <alignment vertical="top"/>
    </xf>
    <xf numFmtId="2" fontId="22" fillId="0" borderId="0" xfId="0" applyNumberFormat="1" applyFont="1" applyFill="1" applyBorder="1" applyAlignment="1" applyProtection="1">
      <alignment vertical="top" wrapText="1"/>
    </xf>
    <xf numFmtId="2" fontId="22" fillId="0" borderId="11" xfId="0" applyNumberFormat="1" applyFont="1" applyFill="1" applyBorder="1" applyAlignment="1" applyProtection="1">
      <alignment vertical="top" wrapText="1"/>
    </xf>
    <xf numFmtId="2" fontId="31" fillId="0" borderId="14" xfId="0" applyNumberFormat="1" applyFont="1" applyFill="1" applyBorder="1" applyAlignment="1" applyProtection="1">
      <alignment horizontal="left" vertical="top"/>
    </xf>
    <xf numFmtId="164" fontId="32" fillId="0" borderId="19" xfId="0" applyFont="1" applyFill="1" applyBorder="1" applyAlignment="1">
      <alignment vertical="top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0" xfId="0" applyNumberFormat="1" applyFont="1" applyFill="1" applyBorder="1" applyAlignment="1" applyProtection="1">
      <alignment vertical="top" wrapText="1"/>
    </xf>
    <xf numFmtId="1" fontId="22" fillId="0" borderId="10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 wrapText="1"/>
    </xf>
    <xf numFmtId="1" fontId="22" fillId="0" borderId="18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 wrapText="1"/>
    </xf>
    <xf numFmtId="1" fontId="22" fillId="0" borderId="12" xfId="0" applyNumberFormat="1" applyFont="1" applyFill="1" applyBorder="1" applyAlignment="1" applyProtection="1">
      <alignment vertical="top"/>
    </xf>
    <xf numFmtId="2" fontId="22" fillId="16" borderId="22" xfId="0" applyNumberFormat="1" applyFont="1" applyFill="1" applyBorder="1" applyAlignment="1" applyProtection="1">
      <alignment vertical="top"/>
    </xf>
    <xf numFmtId="1" fontId="22" fillId="16" borderId="2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33" fillId="0" borderId="11" xfId="0" applyFont="1" applyFill="1" applyBorder="1" applyAlignment="1" applyProtection="1">
      <alignment vertical="top" wrapText="1"/>
    </xf>
    <xf numFmtId="164" fontId="30" fillId="0" borderId="11" xfId="0" applyFont="1" applyBorder="1" applyAlignment="1">
      <alignment vertical="top"/>
    </xf>
    <xf numFmtId="164" fontId="0" fillId="0" borderId="0" xfId="0" applyFont="1" applyAlignment="1">
      <alignment vertical="top"/>
    </xf>
    <xf numFmtId="164" fontId="0" fillId="0" borderId="11" xfId="0" applyFont="1" applyBorder="1" applyAlignment="1">
      <alignment vertical="top" wrapText="1"/>
    </xf>
    <xf numFmtId="164" fontId="0" fillId="0" borderId="11" xfId="0" applyFont="1" applyBorder="1" applyAlignment="1">
      <alignment vertical="top"/>
    </xf>
    <xf numFmtId="164" fontId="30" fillId="0" borderId="11" xfId="0" applyFont="1" applyFill="1" applyBorder="1" applyAlignment="1">
      <alignment vertical="top"/>
    </xf>
    <xf numFmtId="1" fontId="30" fillId="0" borderId="11" xfId="0" applyNumberFormat="1" applyFont="1" applyFill="1" applyBorder="1" applyAlignment="1" applyProtection="1">
      <alignment vertical="top"/>
    </xf>
    <xf numFmtId="164" fontId="0" fillId="0" borderId="0" xfId="0" applyFont="1" applyAlignment="1">
      <alignment vertical="top" wrapText="1"/>
    </xf>
    <xf numFmtId="1" fontId="22" fillId="0" borderId="15" xfId="0" applyNumberFormat="1" applyFont="1" applyFill="1" applyBorder="1" applyAlignment="1" applyProtection="1">
      <alignment vertical="top"/>
    </xf>
    <xf numFmtId="1" fontId="22" fillId="0" borderId="19" xfId="0" applyNumberFormat="1" applyFont="1" applyBorder="1" applyAlignment="1" applyProtection="1">
      <alignment vertical="top"/>
    </xf>
    <xf numFmtId="164" fontId="30" fillId="0" borderId="13" xfId="0" applyFont="1" applyBorder="1" applyAlignment="1">
      <alignment vertical="top"/>
    </xf>
    <xf numFmtId="1" fontId="30" fillId="0" borderId="13" xfId="0" applyNumberFormat="1" applyFont="1" applyBorder="1" applyAlignment="1" applyProtection="1">
      <alignment vertical="top"/>
    </xf>
    <xf numFmtId="2" fontId="30" fillId="0" borderId="11" xfId="0" applyNumberFormat="1" applyFont="1" applyFill="1" applyBorder="1" applyAlignment="1" applyProtection="1">
      <alignment vertical="top"/>
    </xf>
    <xf numFmtId="2" fontId="34" fillId="21" borderId="11" xfId="0" applyNumberFormat="1" applyFont="1" applyFill="1" applyBorder="1" applyAlignment="1" applyProtection="1">
      <alignment vertical="top"/>
    </xf>
    <xf numFmtId="164" fontId="34" fillId="21" borderId="11" xfId="0" applyFont="1" applyFill="1" applyBorder="1" applyAlignment="1" applyProtection="1">
      <alignment vertical="top" wrapText="1"/>
    </xf>
    <xf numFmtId="164" fontId="34" fillId="21" borderId="11" xfId="0" applyFont="1" applyFill="1" applyBorder="1" applyAlignment="1" applyProtection="1">
      <alignment vertical="top"/>
    </xf>
    <xf numFmtId="1" fontId="34" fillId="21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4" xfId="0" applyFont="1" applyBorder="1" applyAlignment="1">
      <alignment vertical="top" wrapText="1"/>
    </xf>
    <xf numFmtId="1" fontId="22" fillId="0" borderId="14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vertical="top" wrapText="1"/>
    </xf>
    <xf numFmtId="164" fontId="22" fillId="0" borderId="13" xfId="0" applyFont="1" applyBorder="1" applyAlignment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>
      <alignment vertical="top"/>
    </xf>
    <xf numFmtId="2" fontId="22" fillId="0" borderId="13" xfId="0" applyNumberFormat="1" applyFont="1" applyFill="1" applyBorder="1" applyAlignment="1" applyProtection="1">
      <alignment vertical="top"/>
    </xf>
    <xf numFmtId="1" fontId="22" fillId="0" borderId="11" xfId="0" applyNumberFormat="1" applyFont="1" applyBorder="1" applyAlignment="1">
      <alignment vertical="top"/>
    </xf>
    <xf numFmtId="2" fontId="22" fillId="19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" fontId="22" fillId="19" borderId="13" xfId="0" applyNumberFormat="1" applyFont="1" applyFill="1" applyBorder="1" applyAlignment="1">
      <alignment vertical="top"/>
    </xf>
    <xf numFmtId="1" fontId="22" fillId="0" borderId="13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 wrapText="1"/>
    </xf>
    <xf numFmtId="164" fontId="22" fillId="20" borderId="13" xfId="0" applyFont="1" applyFill="1" applyBorder="1" applyAlignment="1" applyProtection="1">
      <alignment horizontal="left" vertical="top" wrapText="1" indent="1"/>
    </xf>
    <xf numFmtId="164" fontId="21" fillId="20" borderId="0" xfId="0" applyFont="1" applyFill="1" applyAlignment="1">
      <alignment vertical="top"/>
    </xf>
    <xf numFmtId="166" fontId="22" fillId="20" borderId="11" xfId="0" applyNumberFormat="1" applyFont="1" applyFill="1" applyBorder="1" applyAlignment="1" applyProtection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37"/>
  <sheetViews>
    <sheetView tabSelected="1" topLeftCell="A11" zoomScale="104" zoomScaleNormal="104" workbookViewId="0">
      <selection activeCell="D13" sqref="D13"/>
    </sheetView>
  </sheetViews>
  <sheetFormatPr defaultColWidth="8.85546875" defaultRowHeight="19.5" customHeight="1" x14ac:dyDescent="0.4"/>
  <cols>
    <col min="1" max="1" width="4.5703125" style="17" customWidth="1"/>
    <col min="2" max="2" width="3.7109375" style="1" customWidth="1"/>
    <col min="3" max="3" width="41.42578125" style="7" customWidth="1"/>
    <col min="4" max="4" width="9.140625" style="1" customWidth="1"/>
    <col min="5" max="5" width="3.42578125" style="93" customWidth="1"/>
    <col min="6" max="6" width="7.35546875" style="1" customWidth="1"/>
    <col min="7" max="7" width="3.85546875" style="1" customWidth="1"/>
    <col min="8" max="8" width="2.640625" style="1" customWidth="1"/>
    <col min="9" max="9" width="6" style="1" customWidth="1"/>
    <col min="10" max="10" width="4.0703125" style="1" customWidth="1"/>
    <col min="11" max="256" width="9.85546875" style="1" customWidth="1"/>
    <col min="257" max="16384" width="8.85546875" style="1"/>
  </cols>
  <sheetData>
    <row r="1" spans="1:254" ht="23.5" customHeight="1" x14ac:dyDescent="0.4">
      <c r="A1" s="29" t="s">
        <v>125</v>
      </c>
      <c r="B1" s="30"/>
      <c r="C1" s="31" t="s">
        <v>63</v>
      </c>
      <c r="D1" s="30"/>
      <c r="E1" s="82"/>
      <c r="F1" s="30"/>
    </row>
    <row r="2" spans="1:254" ht="24" customHeight="1" x14ac:dyDescent="0.4">
      <c r="A2" s="32"/>
      <c r="B2" s="30"/>
      <c r="C2" s="31" t="s">
        <v>64</v>
      </c>
      <c r="D2" s="30"/>
      <c r="E2" s="82"/>
      <c r="F2" s="30"/>
    </row>
    <row r="3" spans="1:254" ht="19.5" customHeight="1" x14ac:dyDescent="0.4">
      <c r="A3" s="32"/>
      <c r="B3" s="30"/>
      <c r="C3" s="33"/>
      <c r="D3" s="30"/>
      <c r="E3" s="82"/>
      <c r="F3" s="30"/>
    </row>
    <row r="4" spans="1:254" ht="22.5" customHeight="1" x14ac:dyDescent="0.4">
      <c r="A4" s="34" t="s">
        <v>0</v>
      </c>
      <c r="B4" s="35" t="s">
        <v>1</v>
      </c>
      <c r="C4" s="36" t="s">
        <v>2</v>
      </c>
      <c r="D4" s="30"/>
      <c r="E4" s="83" t="s">
        <v>1</v>
      </c>
      <c r="F4" s="20" t="s">
        <v>1</v>
      </c>
    </row>
    <row r="5" spans="1:254" ht="19.5" customHeight="1" x14ac:dyDescent="0.4">
      <c r="A5" s="37"/>
      <c r="B5" s="38"/>
      <c r="C5" s="39" t="s">
        <v>3</v>
      </c>
      <c r="D5" s="40"/>
      <c r="E5" s="84"/>
      <c r="F5" s="40"/>
    </row>
    <row r="6" spans="1:254" ht="19.5" customHeight="1" x14ac:dyDescent="0.4">
      <c r="A6" s="41"/>
      <c r="B6" s="42"/>
      <c r="C6" s="43" t="s">
        <v>4</v>
      </c>
      <c r="D6" s="44"/>
      <c r="E6" s="85"/>
      <c r="F6" s="45"/>
    </row>
    <row r="7" spans="1:254" s="3" customFormat="1" ht="19.5" customHeight="1" x14ac:dyDescent="0.4">
      <c r="A7" s="29"/>
      <c r="B7" s="35"/>
      <c r="C7" s="46"/>
      <c r="D7" s="47"/>
      <c r="E7" s="86"/>
      <c r="F7" s="48"/>
      <c r="H7" s="4"/>
      <c r="L7" s="5"/>
      <c r="N7" s="4"/>
      <c r="R7" s="5"/>
      <c r="T7" s="4"/>
      <c r="X7" s="5"/>
      <c r="Z7" s="4"/>
      <c r="AD7" s="5"/>
      <c r="AF7" s="4"/>
      <c r="AJ7" s="5"/>
      <c r="AL7" s="4"/>
      <c r="AP7" s="5"/>
      <c r="AR7" s="4"/>
      <c r="AV7" s="5"/>
      <c r="AX7" s="4"/>
      <c r="BB7" s="5"/>
      <c r="BD7" s="4"/>
      <c r="BH7" s="5"/>
      <c r="BJ7" s="4"/>
      <c r="BN7" s="5"/>
      <c r="BP7" s="4"/>
      <c r="BT7" s="5"/>
      <c r="BV7" s="4"/>
      <c r="BZ7" s="5"/>
      <c r="CB7" s="4"/>
      <c r="CF7" s="5"/>
      <c r="CH7" s="4"/>
      <c r="CL7" s="5"/>
      <c r="CN7" s="4"/>
      <c r="CR7" s="5"/>
      <c r="CT7" s="4"/>
      <c r="CX7" s="5"/>
      <c r="CZ7" s="4"/>
      <c r="DD7" s="5"/>
      <c r="DF7" s="4"/>
      <c r="DJ7" s="5"/>
      <c r="DL7" s="4"/>
      <c r="DP7" s="5"/>
      <c r="DR7" s="4"/>
      <c r="DV7" s="5"/>
      <c r="DX7" s="4"/>
      <c r="EB7" s="5"/>
      <c r="ED7" s="4"/>
      <c r="EH7" s="5"/>
      <c r="EJ7" s="4"/>
      <c r="EN7" s="5"/>
      <c r="EP7" s="4"/>
      <c r="ET7" s="5"/>
      <c r="EV7" s="4"/>
      <c r="EZ7" s="5"/>
      <c r="FB7" s="4"/>
      <c r="FF7" s="5"/>
      <c r="FH7" s="4"/>
      <c r="FL7" s="5"/>
      <c r="FN7" s="4"/>
      <c r="FR7" s="5"/>
      <c r="FT7" s="4"/>
      <c r="FX7" s="5"/>
      <c r="FZ7" s="4"/>
      <c r="GD7" s="5"/>
      <c r="GF7" s="4"/>
      <c r="GJ7" s="5"/>
      <c r="GL7" s="4"/>
      <c r="GP7" s="5"/>
      <c r="GR7" s="4"/>
      <c r="GV7" s="5"/>
      <c r="GX7" s="4"/>
      <c r="HB7" s="5"/>
      <c r="HD7" s="4"/>
      <c r="HH7" s="5"/>
      <c r="HJ7" s="4"/>
      <c r="HN7" s="5"/>
      <c r="HP7" s="4"/>
      <c r="HT7" s="5"/>
      <c r="HV7" s="4"/>
      <c r="HZ7" s="5"/>
      <c r="IB7" s="4"/>
      <c r="IF7" s="5"/>
      <c r="IH7" s="4"/>
      <c r="IL7" s="5"/>
      <c r="IN7" s="4"/>
      <c r="IR7" s="5"/>
      <c r="IT7" s="4"/>
    </row>
    <row r="8" spans="1:254" ht="19.5" customHeight="1" x14ac:dyDescent="0.4">
      <c r="A8" s="49">
        <f>1</f>
        <v>1</v>
      </c>
      <c r="B8" s="126"/>
      <c r="C8" s="127" t="s">
        <v>5</v>
      </c>
      <c r="D8" s="126" t="s">
        <v>6</v>
      </c>
      <c r="E8" s="128">
        <v>15</v>
      </c>
      <c r="F8" s="20">
        <f>TIME(13,0,0)</f>
        <v>0.54166666666666663</v>
      </c>
    </row>
    <row r="9" spans="1:254" ht="19.5" customHeight="1" x14ac:dyDescent="0.4">
      <c r="A9" s="49">
        <f>2</f>
        <v>2</v>
      </c>
      <c r="B9" s="126" t="s">
        <v>7</v>
      </c>
      <c r="C9" s="127" t="s">
        <v>8</v>
      </c>
      <c r="D9" s="126" t="s">
        <v>6</v>
      </c>
      <c r="E9" s="128">
        <v>10</v>
      </c>
      <c r="F9" s="20">
        <f>F8+TIME(0,E8,0)</f>
        <v>0.55208333333333326</v>
      </c>
    </row>
    <row r="10" spans="1:254" ht="19.5" customHeight="1" x14ac:dyDescent="0.4">
      <c r="A10" s="50"/>
      <c r="B10" s="129"/>
      <c r="C10" s="130"/>
      <c r="D10" s="129"/>
      <c r="E10" s="131"/>
      <c r="F10" s="20">
        <f t="shared" ref="F10:F136" si="0">F9+TIME(0,E9,0)</f>
        <v>0.55902777777777768</v>
      </c>
    </row>
    <row r="11" spans="1:254" ht="19.5" customHeight="1" x14ac:dyDescent="0.4">
      <c r="A11" s="51">
        <f>3</f>
        <v>3</v>
      </c>
      <c r="B11" s="132" t="s">
        <v>9</v>
      </c>
      <c r="C11" s="133" t="s">
        <v>24</v>
      </c>
      <c r="D11" s="132" t="s">
        <v>6</v>
      </c>
      <c r="E11" s="134">
        <v>5</v>
      </c>
      <c r="F11" s="20">
        <f t="shared" si="0"/>
        <v>0.55902777777777768</v>
      </c>
    </row>
    <row r="12" spans="1:254" ht="18" customHeight="1" x14ac:dyDescent="0.4">
      <c r="A12" s="9">
        <f t="shared" ref="A12:A17" si="1">A11+0.01</f>
        <v>3.01</v>
      </c>
      <c r="B12" s="132" t="s">
        <v>51</v>
      </c>
      <c r="C12" s="133" t="s">
        <v>82</v>
      </c>
      <c r="D12" s="132" t="s">
        <v>17</v>
      </c>
      <c r="E12" s="134">
        <v>3</v>
      </c>
      <c r="F12" s="20">
        <f t="shared" si="0"/>
        <v>0.56249999999999989</v>
      </c>
    </row>
    <row r="13" spans="1:254" s="6" customFormat="1" ht="18" customHeight="1" x14ac:dyDescent="0.4">
      <c r="A13" s="9">
        <f t="shared" si="1"/>
        <v>3.0199999999999996</v>
      </c>
      <c r="B13" s="94" t="s">
        <v>7</v>
      </c>
      <c r="C13" s="80" t="s">
        <v>67</v>
      </c>
      <c r="D13" s="79" t="s">
        <v>6</v>
      </c>
      <c r="E13" s="87">
        <v>15</v>
      </c>
      <c r="F13" s="20">
        <f t="shared" si="0"/>
        <v>0.56458333333333321</v>
      </c>
    </row>
    <row r="14" spans="1:254" ht="14" customHeight="1" x14ac:dyDescent="0.4">
      <c r="A14" s="9">
        <f t="shared" si="1"/>
        <v>3.0299999999999994</v>
      </c>
      <c r="B14" s="94" t="s">
        <v>7</v>
      </c>
      <c r="C14" s="80" t="s">
        <v>68</v>
      </c>
      <c r="D14" s="79" t="s">
        <v>42</v>
      </c>
      <c r="E14" s="87">
        <v>5</v>
      </c>
      <c r="F14" s="81">
        <f t="shared" si="0"/>
        <v>0.57499999999999984</v>
      </c>
    </row>
    <row r="15" spans="1:254" ht="16.5" customHeight="1" x14ac:dyDescent="0.4">
      <c r="A15" s="9">
        <f t="shared" si="1"/>
        <v>3.0399999999999991</v>
      </c>
      <c r="B15" s="94" t="s">
        <v>7</v>
      </c>
      <c r="C15" s="80" t="s">
        <v>69</v>
      </c>
      <c r="D15" s="79" t="s">
        <v>6</v>
      </c>
      <c r="E15" s="87">
        <v>10</v>
      </c>
      <c r="F15" s="81">
        <f t="shared" si="0"/>
        <v>0.57847222222222205</v>
      </c>
    </row>
    <row r="16" spans="1:254" ht="16.5" customHeight="1" x14ac:dyDescent="0.4">
      <c r="A16" s="9">
        <f t="shared" si="1"/>
        <v>3.0499999999999989</v>
      </c>
      <c r="B16" s="94" t="s">
        <v>7</v>
      </c>
      <c r="C16" s="80" t="s">
        <v>85</v>
      </c>
      <c r="D16" s="79" t="s">
        <v>6</v>
      </c>
      <c r="E16" s="87">
        <v>3</v>
      </c>
      <c r="F16" s="81">
        <f t="shared" si="0"/>
        <v>0.58541666666666647</v>
      </c>
    </row>
    <row r="17" spans="1:6" ht="14" customHeight="1" x14ac:dyDescent="0.4">
      <c r="A17" s="9">
        <f t="shared" si="1"/>
        <v>3.0599999999999987</v>
      </c>
      <c r="B17" s="94" t="s">
        <v>9</v>
      </c>
      <c r="C17" s="80" t="s">
        <v>70</v>
      </c>
      <c r="D17" s="79" t="s">
        <v>71</v>
      </c>
      <c r="E17" s="87">
        <v>2</v>
      </c>
      <c r="F17" s="81">
        <f t="shared" si="0"/>
        <v>0.5874999999999998</v>
      </c>
    </row>
    <row r="18" spans="1:6" ht="14" customHeight="1" x14ac:dyDescent="0.4">
      <c r="A18" s="74"/>
      <c r="B18" s="135"/>
      <c r="C18" s="75"/>
      <c r="D18" s="135"/>
      <c r="E18" s="136"/>
      <c r="F18" s="81">
        <f t="shared" si="0"/>
        <v>0.58888888888888868</v>
      </c>
    </row>
    <row r="19" spans="1:6" ht="17" customHeight="1" x14ac:dyDescent="0.4">
      <c r="A19" s="9">
        <f>4</f>
        <v>4</v>
      </c>
      <c r="B19" s="111"/>
      <c r="C19" s="28" t="s">
        <v>10</v>
      </c>
      <c r="D19" s="111"/>
      <c r="E19" s="112"/>
      <c r="F19" s="76">
        <f t="shared" si="0"/>
        <v>0.58888888888888868</v>
      </c>
    </row>
    <row r="20" spans="1:6" ht="17" customHeight="1" x14ac:dyDescent="0.4">
      <c r="A20" s="27">
        <f t="shared" ref="A20:A22" si="2">A19+0.01</f>
        <v>4.01</v>
      </c>
      <c r="B20" s="111" t="s">
        <v>9</v>
      </c>
      <c r="C20" s="28" t="s">
        <v>83</v>
      </c>
      <c r="D20" s="111" t="s">
        <v>52</v>
      </c>
      <c r="E20" s="112">
        <v>3</v>
      </c>
      <c r="F20" s="76">
        <f t="shared" si="0"/>
        <v>0.58888888888888868</v>
      </c>
    </row>
    <row r="21" spans="1:6" ht="23.5" customHeight="1" x14ac:dyDescent="0.4">
      <c r="A21" s="27">
        <f t="shared" si="2"/>
        <v>4.0199999999999996</v>
      </c>
      <c r="B21" s="111" t="s">
        <v>7</v>
      </c>
      <c r="C21" s="28" t="s">
        <v>84</v>
      </c>
      <c r="D21" s="111" t="s">
        <v>12</v>
      </c>
      <c r="E21" s="112">
        <v>10</v>
      </c>
      <c r="F21" s="76">
        <f t="shared" si="0"/>
        <v>0.59097222222222201</v>
      </c>
    </row>
    <row r="22" spans="1:6" ht="23.5" customHeight="1" x14ac:dyDescent="0.4">
      <c r="A22" s="27">
        <f t="shared" si="2"/>
        <v>4.0299999999999994</v>
      </c>
      <c r="B22" s="111" t="s">
        <v>7</v>
      </c>
      <c r="C22" s="28" t="s">
        <v>116</v>
      </c>
      <c r="D22" s="123" t="s">
        <v>115</v>
      </c>
      <c r="E22" s="112">
        <v>10</v>
      </c>
      <c r="F22" s="76">
        <f t="shared" si="0"/>
        <v>0.59791666666666643</v>
      </c>
    </row>
    <row r="23" spans="1:6" ht="19.5" customHeight="1" x14ac:dyDescent="0.4">
      <c r="A23" s="52"/>
      <c r="B23" s="120"/>
      <c r="C23" s="122"/>
      <c r="D23" s="120"/>
      <c r="E23" s="121"/>
      <c r="F23" s="97">
        <f t="shared" si="0"/>
        <v>0.60486111111111085</v>
      </c>
    </row>
    <row r="24" spans="1:6" ht="19.5" customHeight="1" x14ac:dyDescent="0.4">
      <c r="A24" s="9">
        <v>5</v>
      </c>
      <c r="B24" s="137"/>
      <c r="C24" s="138" t="s">
        <v>14</v>
      </c>
      <c r="D24" s="23"/>
      <c r="E24" s="89"/>
      <c r="F24" s="76">
        <f t="shared" si="0"/>
        <v>0.60486111111111085</v>
      </c>
    </row>
    <row r="25" spans="1:6" ht="18.75" customHeight="1" x14ac:dyDescent="0.4">
      <c r="A25" s="118">
        <f t="shared" ref="A25:A61" si="3">A24+0.01</f>
        <v>5.01</v>
      </c>
      <c r="B25" s="139" t="s">
        <v>51</v>
      </c>
      <c r="C25" s="114" t="s">
        <v>29</v>
      </c>
      <c r="D25" s="115" t="s">
        <v>37</v>
      </c>
      <c r="E25" s="116"/>
      <c r="F25" s="117">
        <f t="shared" si="0"/>
        <v>0.60486111111111085</v>
      </c>
    </row>
    <row r="26" spans="1:6" ht="19.5" customHeight="1" x14ac:dyDescent="0.4">
      <c r="A26" s="9">
        <f>A25+0.01</f>
        <v>5.0199999999999996</v>
      </c>
      <c r="C26" s="28" t="s">
        <v>30</v>
      </c>
      <c r="E26" s="89"/>
      <c r="F26" s="76">
        <f t="shared" si="0"/>
        <v>0.60486111111111085</v>
      </c>
    </row>
    <row r="27" spans="1:6" ht="23.5" customHeight="1" x14ac:dyDescent="0.4">
      <c r="A27" s="24">
        <f t="shared" ref="A27" si="4">A26+0.001</f>
        <v>5.0209999999999999</v>
      </c>
      <c r="B27" s="137" t="s">
        <v>51</v>
      </c>
      <c r="C27" s="96" t="s">
        <v>126</v>
      </c>
      <c r="D27" s="23" t="s">
        <v>35</v>
      </c>
      <c r="E27" s="89">
        <v>3</v>
      </c>
      <c r="F27" s="76">
        <f t="shared" si="0"/>
        <v>0.60486111111111085</v>
      </c>
    </row>
    <row r="28" spans="1:6" ht="19.5" customHeight="1" x14ac:dyDescent="0.4">
      <c r="A28" s="9">
        <f>A26+0.01</f>
        <v>5.0299999999999994</v>
      </c>
      <c r="B28" s="137"/>
      <c r="C28" s="28" t="s">
        <v>31</v>
      </c>
      <c r="D28" s="140"/>
      <c r="E28" s="89"/>
      <c r="F28" s="76">
        <f t="shared" si="0"/>
        <v>0.60694444444444418</v>
      </c>
    </row>
    <row r="29" spans="1:6" ht="24.5" customHeight="1" x14ac:dyDescent="0.4">
      <c r="A29" s="105">
        <f>A28+0.0001</f>
        <v>5.0300999999999991</v>
      </c>
      <c r="B29" s="106" t="s">
        <v>51</v>
      </c>
      <c r="C29" s="107" t="s">
        <v>128</v>
      </c>
      <c r="D29" s="108" t="s">
        <v>52</v>
      </c>
      <c r="E29" s="109">
        <v>3</v>
      </c>
      <c r="F29" s="110">
        <f t="shared" si="0"/>
        <v>0.60694444444444418</v>
      </c>
    </row>
    <row r="30" spans="1:6" ht="76" customHeight="1" x14ac:dyDescent="0.4">
      <c r="A30" s="101">
        <f t="shared" ref="A30:A41" si="5">A29+0.0001</f>
        <v>5.0301999999999989</v>
      </c>
      <c r="B30" s="102" t="s">
        <v>92</v>
      </c>
      <c r="C30" s="100" t="s">
        <v>98</v>
      </c>
      <c r="D30" s="98" t="s">
        <v>52</v>
      </c>
      <c r="E30" s="103">
        <v>0</v>
      </c>
      <c r="F30" s="104">
        <f t="shared" ref="F30:F41" si="6">F29+TIME(0,E29,0)</f>
        <v>0.6090277777777775</v>
      </c>
    </row>
    <row r="31" spans="1:6" ht="80" customHeight="1" x14ac:dyDescent="0.4">
      <c r="A31" s="101">
        <f t="shared" si="5"/>
        <v>5.0302999999999987</v>
      </c>
      <c r="B31" s="102" t="s">
        <v>92</v>
      </c>
      <c r="C31" s="100" t="s">
        <v>136</v>
      </c>
      <c r="D31" s="98" t="s">
        <v>52</v>
      </c>
      <c r="E31" s="103">
        <v>0</v>
      </c>
      <c r="F31" s="104">
        <f t="shared" si="6"/>
        <v>0.6090277777777775</v>
      </c>
    </row>
    <row r="32" spans="1:6" ht="25" customHeight="1" x14ac:dyDescent="0.4">
      <c r="A32" s="105">
        <f t="shared" si="5"/>
        <v>5.0303999999999984</v>
      </c>
      <c r="B32" s="106" t="s">
        <v>51</v>
      </c>
      <c r="C32" s="107" t="s">
        <v>135</v>
      </c>
      <c r="D32" s="108" t="s">
        <v>52</v>
      </c>
      <c r="E32" s="109">
        <v>3</v>
      </c>
      <c r="F32" s="110">
        <f t="shared" si="6"/>
        <v>0.6090277777777775</v>
      </c>
    </row>
    <row r="33" spans="1:6" ht="15" customHeight="1" x14ac:dyDescent="0.4">
      <c r="A33" s="105">
        <f t="shared" si="5"/>
        <v>5.0304999999999982</v>
      </c>
      <c r="B33" s="106" t="s">
        <v>51</v>
      </c>
      <c r="C33" s="107" t="s">
        <v>129</v>
      </c>
      <c r="D33" s="108" t="s">
        <v>52</v>
      </c>
      <c r="E33" s="109">
        <v>3</v>
      </c>
      <c r="F33" s="110">
        <f t="shared" si="6"/>
        <v>0.61111111111111083</v>
      </c>
    </row>
    <row r="34" spans="1:6" ht="67.5" customHeight="1" x14ac:dyDescent="0.4">
      <c r="A34" s="101">
        <f t="shared" si="5"/>
        <v>5.030599999999998</v>
      </c>
      <c r="B34" s="102" t="s">
        <v>92</v>
      </c>
      <c r="C34" s="100" t="s">
        <v>99</v>
      </c>
      <c r="D34" s="98" t="s">
        <v>52</v>
      </c>
      <c r="E34" s="103">
        <v>0</v>
      </c>
      <c r="F34" s="104">
        <f t="shared" si="6"/>
        <v>0.61319444444444415</v>
      </c>
    </row>
    <row r="35" spans="1:6" ht="54" customHeight="1" x14ac:dyDescent="0.4">
      <c r="A35" s="101">
        <f t="shared" si="5"/>
        <v>5.0306999999999977</v>
      </c>
      <c r="B35" s="102" t="s">
        <v>92</v>
      </c>
      <c r="C35" s="100" t="s">
        <v>100</v>
      </c>
      <c r="D35" s="98" t="s">
        <v>52</v>
      </c>
      <c r="E35" s="103">
        <v>0</v>
      </c>
      <c r="F35" s="104">
        <f t="shared" si="6"/>
        <v>0.61319444444444415</v>
      </c>
    </row>
    <row r="36" spans="1:6" ht="56" customHeight="1" x14ac:dyDescent="0.4">
      <c r="A36" s="101">
        <f t="shared" si="5"/>
        <v>5.0307999999999975</v>
      </c>
      <c r="B36" s="102" t="s">
        <v>92</v>
      </c>
      <c r="C36" s="100" t="s">
        <v>137</v>
      </c>
      <c r="D36" s="98" t="s">
        <v>52</v>
      </c>
      <c r="E36" s="103">
        <v>0</v>
      </c>
      <c r="F36" s="104">
        <f t="shared" si="6"/>
        <v>0.61319444444444415</v>
      </c>
    </row>
    <row r="37" spans="1:6" ht="89.5" customHeight="1" x14ac:dyDescent="0.4">
      <c r="A37" s="101">
        <f t="shared" si="5"/>
        <v>5.0308999999999973</v>
      </c>
      <c r="B37" s="102" t="s">
        <v>92</v>
      </c>
      <c r="C37" s="100" t="s">
        <v>138</v>
      </c>
      <c r="D37" s="98" t="s">
        <v>52</v>
      </c>
      <c r="E37" s="103">
        <v>0</v>
      </c>
      <c r="F37" s="104">
        <f t="shared" si="6"/>
        <v>0.61319444444444415</v>
      </c>
    </row>
    <row r="38" spans="1:6" ht="66.5" customHeight="1" x14ac:dyDescent="0.4">
      <c r="A38" s="101">
        <f t="shared" si="5"/>
        <v>5.030999999999997</v>
      </c>
      <c r="B38" s="102" t="s">
        <v>92</v>
      </c>
      <c r="C38" s="100" t="s">
        <v>101</v>
      </c>
      <c r="D38" s="98" t="s">
        <v>52</v>
      </c>
      <c r="E38" s="103">
        <v>0</v>
      </c>
      <c r="F38" s="104">
        <f t="shared" si="6"/>
        <v>0.61319444444444415</v>
      </c>
    </row>
    <row r="39" spans="1:6" ht="26" customHeight="1" x14ac:dyDescent="0.4">
      <c r="A39" s="105">
        <f t="shared" si="5"/>
        <v>5.0310999999999968</v>
      </c>
      <c r="B39" s="106" t="s">
        <v>51</v>
      </c>
      <c r="C39" s="107" t="s">
        <v>130</v>
      </c>
      <c r="D39" s="108" t="s">
        <v>52</v>
      </c>
      <c r="E39" s="109">
        <v>3</v>
      </c>
      <c r="F39" s="110">
        <f t="shared" si="6"/>
        <v>0.61319444444444415</v>
      </c>
    </row>
    <row r="40" spans="1:6" ht="54" customHeight="1" x14ac:dyDescent="0.4">
      <c r="A40" s="101">
        <f t="shared" si="5"/>
        <v>5.0311999999999966</v>
      </c>
      <c r="B40" s="102" t="s">
        <v>92</v>
      </c>
      <c r="C40" s="100" t="s">
        <v>102</v>
      </c>
      <c r="D40" s="98" t="s">
        <v>52</v>
      </c>
      <c r="E40" s="103">
        <v>0</v>
      </c>
      <c r="F40" s="104">
        <f t="shared" si="6"/>
        <v>0.61527777777777748</v>
      </c>
    </row>
    <row r="41" spans="1:6" ht="38.5" customHeight="1" x14ac:dyDescent="0.4">
      <c r="A41" s="101">
        <f t="shared" si="5"/>
        <v>5.0312999999999963</v>
      </c>
      <c r="B41" s="102" t="s">
        <v>92</v>
      </c>
      <c r="C41" s="100" t="s">
        <v>103</v>
      </c>
      <c r="D41" s="98" t="s">
        <v>52</v>
      </c>
      <c r="E41" s="103">
        <v>0</v>
      </c>
      <c r="F41" s="104">
        <f t="shared" si="6"/>
        <v>0.61527777777777748</v>
      </c>
    </row>
    <row r="42" spans="1:6" ht="19.5" customHeight="1" x14ac:dyDescent="0.4">
      <c r="A42" s="27">
        <f>A28+0.01</f>
        <v>5.0399999999999991</v>
      </c>
      <c r="B42" s="140"/>
      <c r="C42" s="28" t="s">
        <v>32</v>
      </c>
      <c r="D42" s="140"/>
      <c r="E42" s="89"/>
      <c r="F42" s="76">
        <f>F28+TIME(0,E28,0)</f>
        <v>0.60694444444444418</v>
      </c>
    </row>
    <row r="43" spans="1:6" ht="25.5" customHeight="1" x14ac:dyDescent="0.4">
      <c r="A43" s="173">
        <f>A42+0.001</f>
        <v>5.0409999999999995</v>
      </c>
      <c r="B43" s="137" t="s">
        <v>51</v>
      </c>
      <c r="C43" s="96" t="s">
        <v>111</v>
      </c>
      <c r="D43" s="23" t="s">
        <v>34</v>
      </c>
      <c r="E43" s="89">
        <v>3</v>
      </c>
      <c r="F43" s="76">
        <f>F29+TIME(0,E29,0)</f>
        <v>0.6090277777777775</v>
      </c>
    </row>
    <row r="44" spans="1:6" ht="16" customHeight="1" x14ac:dyDescent="0.4">
      <c r="A44" s="173">
        <f t="shared" ref="A44:A46" si="7">A43+0.001</f>
        <v>5.0419999999999998</v>
      </c>
      <c r="B44" s="137" t="s">
        <v>51</v>
      </c>
      <c r="C44" s="96" t="s">
        <v>112</v>
      </c>
      <c r="D44" s="23" t="s">
        <v>34</v>
      </c>
      <c r="E44" s="89">
        <v>3</v>
      </c>
      <c r="F44" s="76">
        <f>F30+TIME(0,E30,0)</f>
        <v>0.6090277777777775</v>
      </c>
    </row>
    <row r="45" spans="1:6" ht="26.5" customHeight="1" x14ac:dyDescent="0.4">
      <c r="A45" s="173">
        <f t="shared" si="7"/>
        <v>5.0430000000000001</v>
      </c>
      <c r="B45" s="137" t="s">
        <v>51</v>
      </c>
      <c r="C45" s="96" t="s">
        <v>113</v>
      </c>
      <c r="D45" s="23" t="s">
        <v>34</v>
      </c>
      <c r="E45" s="89">
        <v>3</v>
      </c>
      <c r="F45" s="76">
        <f>F31+TIME(0,E31,0)</f>
        <v>0.6090277777777775</v>
      </c>
    </row>
    <row r="46" spans="1:6" ht="26.5" customHeight="1" x14ac:dyDescent="0.4">
      <c r="A46" s="173">
        <f t="shared" si="7"/>
        <v>5.0440000000000005</v>
      </c>
      <c r="B46" s="137" t="s">
        <v>51</v>
      </c>
      <c r="C46" s="96" t="s">
        <v>114</v>
      </c>
      <c r="D46" s="23" t="s">
        <v>34</v>
      </c>
      <c r="E46" s="89">
        <v>3</v>
      </c>
      <c r="F46" s="76">
        <f>F32+TIME(0,E32,0)</f>
        <v>0.61111111111111083</v>
      </c>
    </row>
    <row r="47" spans="1:6" ht="19.5" customHeight="1" x14ac:dyDescent="0.4">
      <c r="A47" s="9">
        <f>A42+0.01</f>
        <v>5.0499999999999989</v>
      </c>
      <c r="B47" s="140"/>
      <c r="C47" s="28" t="s">
        <v>33</v>
      </c>
      <c r="D47" s="140"/>
      <c r="E47" s="89"/>
      <c r="F47" s="76">
        <f>F42+TIME(0,E42,0)</f>
        <v>0.60694444444444418</v>
      </c>
    </row>
    <row r="48" spans="1:6" ht="19.5" customHeight="1" x14ac:dyDescent="0.4">
      <c r="A48" s="173">
        <f>A47+0.001</f>
        <v>5.0509999999999993</v>
      </c>
      <c r="B48" s="137" t="s">
        <v>51</v>
      </c>
      <c r="C48" s="96" t="s">
        <v>133</v>
      </c>
      <c r="D48" s="23" t="s">
        <v>53</v>
      </c>
      <c r="E48" s="89">
        <v>3</v>
      </c>
      <c r="F48" s="76">
        <f t="shared" si="0"/>
        <v>0.60694444444444418</v>
      </c>
    </row>
    <row r="49" spans="1:6" ht="19.5" customHeight="1" x14ac:dyDescent="0.4">
      <c r="A49" s="173">
        <f t="shared" ref="A49:A50" si="8">A48+0.001</f>
        <v>5.0519999999999996</v>
      </c>
      <c r="B49" s="137" t="s">
        <v>51</v>
      </c>
      <c r="C49" s="96" t="s">
        <v>134</v>
      </c>
      <c r="D49" s="23" t="s">
        <v>53</v>
      </c>
      <c r="E49" s="89">
        <v>10</v>
      </c>
      <c r="F49" s="76">
        <f t="shared" si="0"/>
        <v>0.6090277777777775</v>
      </c>
    </row>
    <row r="50" spans="1:6" ht="19.5" customHeight="1" x14ac:dyDescent="0.4">
      <c r="A50" s="173">
        <f t="shared" si="8"/>
        <v>5.0529999999999999</v>
      </c>
      <c r="B50" s="137" t="s">
        <v>51</v>
      </c>
      <c r="C50" s="96" t="s">
        <v>107</v>
      </c>
      <c r="D50" s="23" t="s">
        <v>53</v>
      </c>
      <c r="E50" s="89">
        <v>20</v>
      </c>
      <c r="F50" s="76">
        <f t="shared" si="0"/>
        <v>0.61597222222222192</v>
      </c>
    </row>
    <row r="51" spans="1:6" ht="19" customHeight="1" x14ac:dyDescent="0.4">
      <c r="A51" s="9">
        <f>A47+0.01</f>
        <v>5.0599999999999987</v>
      </c>
      <c r="B51" s="140"/>
      <c r="C51" s="28" t="s">
        <v>38</v>
      </c>
      <c r="D51" s="140"/>
      <c r="E51" s="89"/>
      <c r="F51" s="76">
        <f>F50+TIME(0,E50,0)</f>
        <v>0.62986111111111076</v>
      </c>
    </row>
    <row r="52" spans="1:6" ht="19" customHeight="1" x14ac:dyDescent="0.4">
      <c r="A52" s="24">
        <f t="shared" ref="A52:A58" si="9">A51+0.001</f>
        <v>5.0609999999999991</v>
      </c>
      <c r="B52" s="137" t="s">
        <v>51</v>
      </c>
      <c r="C52" s="96" t="s">
        <v>75</v>
      </c>
      <c r="D52" s="23" t="s">
        <v>36</v>
      </c>
      <c r="E52" s="89">
        <v>3</v>
      </c>
      <c r="F52" s="76">
        <f t="shared" si="0"/>
        <v>0.62986111111111076</v>
      </c>
    </row>
    <row r="53" spans="1:6" ht="19" customHeight="1" x14ac:dyDescent="0.4">
      <c r="A53" s="24">
        <f t="shared" si="9"/>
        <v>5.0619999999999994</v>
      </c>
      <c r="B53" s="137" t="s">
        <v>51</v>
      </c>
      <c r="C53" s="96" t="s">
        <v>76</v>
      </c>
      <c r="D53" s="23" t="s">
        <v>36</v>
      </c>
      <c r="E53" s="89">
        <v>3</v>
      </c>
      <c r="F53" s="76">
        <f t="shared" ref="F53:F58" si="10">F52+TIME(0,E52,0)</f>
        <v>0.63194444444444409</v>
      </c>
    </row>
    <row r="54" spans="1:6" ht="19" customHeight="1" x14ac:dyDescent="0.4">
      <c r="A54" s="24">
        <f t="shared" si="9"/>
        <v>5.0629999999999997</v>
      </c>
      <c r="B54" s="137" t="s">
        <v>51</v>
      </c>
      <c r="C54" s="96" t="s">
        <v>77</v>
      </c>
      <c r="D54" s="23" t="s">
        <v>36</v>
      </c>
      <c r="E54" s="89">
        <v>3</v>
      </c>
      <c r="F54" s="76">
        <f t="shared" si="10"/>
        <v>0.63402777777777741</v>
      </c>
    </row>
    <row r="55" spans="1:6" ht="19" customHeight="1" x14ac:dyDescent="0.4">
      <c r="A55" s="24">
        <f t="shared" si="9"/>
        <v>5.0640000000000001</v>
      </c>
      <c r="B55" s="137" t="s">
        <v>51</v>
      </c>
      <c r="C55" s="96" t="s">
        <v>74</v>
      </c>
      <c r="D55" s="23" t="s">
        <v>36</v>
      </c>
      <c r="E55" s="89">
        <v>3</v>
      </c>
      <c r="F55" s="76">
        <f t="shared" si="10"/>
        <v>0.63611111111111074</v>
      </c>
    </row>
    <row r="56" spans="1:6" ht="19" customHeight="1" x14ac:dyDescent="0.4">
      <c r="A56" s="24">
        <f t="shared" si="9"/>
        <v>5.0650000000000004</v>
      </c>
      <c r="B56" s="137" t="s">
        <v>51</v>
      </c>
      <c r="C56" s="96" t="s">
        <v>79</v>
      </c>
      <c r="D56" s="23" t="s">
        <v>36</v>
      </c>
      <c r="E56" s="89">
        <v>3</v>
      </c>
      <c r="F56" s="76">
        <f t="shared" si="10"/>
        <v>0.63819444444444406</v>
      </c>
    </row>
    <row r="57" spans="1:6" ht="19" customHeight="1" x14ac:dyDescent="0.4">
      <c r="A57" s="24">
        <f t="shared" si="9"/>
        <v>5.0660000000000007</v>
      </c>
      <c r="B57" s="137" t="s">
        <v>51</v>
      </c>
      <c r="C57" s="96" t="s">
        <v>80</v>
      </c>
      <c r="D57" s="23" t="s">
        <v>36</v>
      </c>
      <c r="E57" s="89">
        <v>3</v>
      </c>
      <c r="F57" s="76">
        <f t="shared" si="10"/>
        <v>0.64027777777777739</v>
      </c>
    </row>
    <row r="58" spans="1:6" ht="19" customHeight="1" x14ac:dyDescent="0.4">
      <c r="A58" s="24">
        <f t="shared" si="9"/>
        <v>5.0670000000000011</v>
      </c>
      <c r="B58" s="137" t="s">
        <v>51</v>
      </c>
      <c r="C58" s="96" t="s">
        <v>78</v>
      </c>
      <c r="D58" s="23" t="s">
        <v>36</v>
      </c>
      <c r="E58" s="89">
        <v>3</v>
      </c>
      <c r="F58" s="76">
        <f t="shared" si="10"/>
        <v>0.64236111111111072</v>
      </c>
    </row>
    <row r="59" spans="1:6" ht="19.5" customHeight="1" x14ac:dyDescent="0.4">
      <c r="A59" s="113">
        <f>A51+0.01</f>
        <v>5.0699999999999985</v>
      </c>
      <c r="B59" s="139" t="s">
        <v>51</v>
      </c>
      <c r="C59" s="114" t="s">
        <v>26</v>
      </c>
      <c r="D59" s="115" t="s">
        <v>39</v>
      </c>
      <c r="E59" s="116"/>
      <c r="F59" s="117">
        <f>F51+TIME(0,E51,0)</f>
        <v>0.62986111111111076</v>
      </c>
    </row>
    <row r="60" spans="1:6" ht="21.5" customHeight="1" x14ac:dyDescent="0.4">
      <c r="A60" s="9">
        <f t="shared" si="3"/>
        <v>5.0799999999999983</v>
      </c>
      <c r="B60" s="137" t="s">
        <v>51</v>
      </c>
      <c r="C60" s="28" t="s">
        <v>27</v>
      </c>
      <c r="D60" s="23" t="s">
        <v>57</v>
      </c>
      <c r="E60" s="89"/>
      <c r="F60" s="76">
        <f t="shared" si="0"/>
        <v>0.62986111111111076</v>
      </c>
    </row>
    <row r="61" spans="1:6" ht="19.5" customHeight="1" x14ac:dyDescent="0.4">
      <c r="A61" s="9">
        <f t="shared" si="3"/>
        <v>5.0899999999999981</v>
      </c>
      <c r="B61" s="140"/>
      <c r="C61" s="28" t="s">
        <v>28</v>
      </c>
      <c r="D61" s="140"/>
      <c r="E61" s="89"/>
      <c r="F61" s="76">
        <f t="shared" si="0"/>
        <v>0.62986111111111076</v>
      </c>
    </row>
    <row r="62" spans="1:6" ht="34" customHeight="1" x14ac:dyDescent="0.4">
      <c r="A62" s="60">
        <f>A61+0.001</f>
        <v>5.0909999999999984</v>
      </c>
      <c r="B62" s="102" t="s">
        <v>92</v>
      </c>
      <c r="C62" s="100" t="s">
        <v>97</v>
      </c>
      <c r="D62" s="98" t="s">
        <v>40</v>
      </c>
      <c r="E62" s="103">
        <v>0</v>
      </c>
      <c r="F62" s="78">
        <f t="shared" si="0"/>
        <v>0.62986111111111076</v>
      </c>
    </row>
    <row r="63" spans="1:6" ht="19.5" customHeight="1" x14ac:dyDescent="0.4">
      <c r="A63" s="9">
        <f>A61+0.01</f>
        <v>5.0999999999999979</v>
      </c>
      <c r="B63" s="140"/>
      <c r="C63" s="28" t="s">
        <v>73</v>
      </c>
      <c r="D63" s="140"/>
      <c r="E63" s="89"/>
      <c r="F63" s="76">
        <f t="shared" si="0"/>
        <v>0.62986111111111076</v>
      </c>
    </row>
    <row r="64" spans="1:6" ht="19.5" customHeight="1" x14ac:dyDescent="0.4">
      <c r="A64" s="24">
        <f>A63+0.001</f>
        <v>5.1009999999999982</v>
      </c>
      <c r="B64" s="137" t="s">
        <v>51</v>
      </c>
      <c r="C64" s="96" t="s">
        <v>72</v>
      </c>
      <c r="D64" s="23" t="s">
        <v>62</v>
      </c>
      <c r="E64" s="89">
        <v>5</v>
      </c>
      <c r="F64" s="76">
        <f t="shared" si="0"/>
        <v>0.62986111111111076</v>
      </c>
    </row>
    <row r="65" spans="1:6" ht="11.5" customHeight="1" x14ac:dyDescent="0.4">
      <c r="A65" s="24"/>
      <c r="B65" s="137"/>
      <c r="C65" s="96"/>
      <c r="D65" s="23"/>
      <c r="E65" s="89"/>
      <c r="F65" s="76">
        <f t="shared" si="0"/>
        <v>0.63333333333333297</v>
      </c>
    </row>
    <row r="66" spans="1:6" ht="15" customHeight="1" x14ac:dyDescent="0.4">
      <c r="A66" s="9"/>
      <c r="B66" s="137"/>
      <c r="C66" s="28" t="s">
        <v>60</v>
      </c>
      <c r="D66" s="23"/>
      <c r="E66" s="89">
        <v>10</v>
      </c>
      <c r="F66" s="76">
        <f t="shared" si="0"/>
        <v>0.63333333333333297</v>
      </c>
    </row>
    <row r="67" spans="1:6" ht="9.5" customHeight="1" x14ac:dyDescent="0.4">
      <c r="A67" s="9"/>
      <c r="B67" s="26"/>
      <c r="C67" s="141"/>
      <c r="D67" s="142"/>
      <c r="E67" s="89"/>
      <c r="F67" s="76">
        <f t="shared" si="0"/>
        <v>0.64027777777777739</v>
      </c>
    </row>
    <row r="68" spans="1:6" ht="19.5" customHeight="1" x14ac:dyDescent="0.4">
      <c r="A68" s="9">
        <v>6</v>
      </c>
      <c r="B68" s="137"/>
      <c r="C68" s="28" t="s">
        <v>15</v>
      </c>
      <c r="D68" s="23"/>
      <c r="E68" s="89"/>
      <c r="F68" s="76">
        <f t="shared" si="0"/>
        <v>0.64027777777777739</v>
      </c>
    </row>
    <row r="69" spans="1:6" s="8" customFormat="1" ht="19.5" customHeight="1" x14ac:dyDescent="0.4">
      <c r="A69" s="118">
        <f t="shared" ref="A69:A86" si="11">A68+0.01</f>
        <v>6.01</v>
      </c>
      <c r="B69" s="143" t="s">
        <v>7</v>
      </c>
      <c r="C69" s="114" t="s">
        <v>30</v>
      </c>
      <c r="D69" s="115" t="s">
        <v>35</v>
      </c>
      <c r="E69" s="144"/>
      <c r="F69" s="117">
        <f t="shared" si="0"/>
        <v>0.64027777777777739</v>
      </c>
    </row>
    <row r="70" spans="1:6" s="8" customFormat="1" ht="19.5" customHeight="1" x14ac:dyDescent="0.4">
      <c r="A70" s="9">
        <f>A69+0.01</f>
        <v>6.02</v>
      </c>
      <c r="B70" s="22" t="s">
        <v>7</v>
      </c>
      <c r="C70" s="28" t="s">
        <v>41</v>
      </c>
      <c r="D70" s="23" t="s">
        <v>56</v>
      </c>
      <c r="E70" s="112"/>
      <c r="F70" s="76">
        <f t="shared" si="0"/>
        <v>0.64027777777777739</v>
      </c>
    </row>
    <row r="71" spans="1:6" ht="19.5" customHeight="1" x14ac:dyDescent="0.4">
      <c r="A71" s="9">
        <f t="shared" si="11"/>
        <v>6.0299999999999994</v>
      </c>
      <c r="B71" s="22"/>
      <c r="C71" s="28" t="s">
        <v>31</v>
      </c>
      <c r="D71" s="23"/>
      <c r="E71" s="112"/>
      <c r="F71" s="76">
        <f t="shared" si="0"/>
        <v>0.64027777777777739</v>
      </c>
    </row>
    <row r="72" spans="1:6" ht="19.5" customHeight="1" x14ac:dyDescent="0.4">
      <c r="A72" s="24">
        <f t="shared" ref="A72:A80" si="12">A71+0.001</f>
        <v>6.0309999999999997</v>
      </c>
      <c r="B72" s="22" t="s">
        <v>9</v>
      </c>
      <c r="C72" s="96" t="s">
        <v>87</v>
      </c>
      <c r="D72" s="23" t="s">
        <v>86</v>
      </c>
      <c r="E72" s="112">
        <v>5</v>
      </c>
      <c r="F72" s="76">
        <f t="shared" si="0"/>
        <v>0.64027777777777739</v>
      </c>
    </row>
    <row r="73" spans="1:6" ht="19.5" customHeight="1" x14ac:dyDescent="0.4">
      <c r="A73" s="9">
        <f>A71+0.01</f>
        <v>6.0399999999999991</v>
      </c>
      <c r="B73" s="140"/>
      <c r="C73" s="28" t="s">
        <v>32</v>
      </c>
      <c r="D73" s="23"/>
      <c r="E73" s="112"/>
      <c r="F73" s="76">
        <f t="shared" si="0"/>
        <v>0.6437499999999996</v>
      </c>
    </row>
    <row r="74" spans="1:6" ht="23.5" customHeight="1" x14ac:dyDescent="0.4">
      <c r="A74" s="24">
        <f t="shared" si="12"/>
        <v>6.0409999999999995</v>
      </c>
      <c r="B74" s="22" t="s">
        <v>7</v>
      </c>
      <c r="C74" s="96" t="s">
        <v>110</v>
      </c>
      <c r="D74" s="23" t="s">
        <v>34</v>
      </c>
      <c r="E74" s="112">
        <v>3</v>
      </c>
      <c r="F74" s="76">
        <f t="shared" si="0"/>
        <v>0.6437499999999996</v>
      </c>
    </row>
    <row r="75" spans="1:6" ht="45" customHeight="1" x14ac:dyDescent="0.4">
      <c r="A75" s="60">
        <f t="shared" si="12"/>
        <v>6.0419999999999998</v>
      </c>
      <c r="B75" s="102" t="s">
        <v>88</v>
      </c>
      <c r="C75" s="100" t="s">
        <v>89</v>
      </c>
      <c r="D75" s="98" t="s">
        <v>34</v>
      </c>
      <c r="E75" s="103">
        <v>0</v>
      </c>
      <c r="F75" s="78">
        <f t="shared" si="0"/>
        <v>0.64583333333333293</v>
      </c>
    </row>
    <row r="76" spans="1:6" ht="42.5" customHeight="1" x14ac:dyDescent="0.4">
      <c r="A76" s="60">
        <f t="shared" si="12"/>
        <v>6.0430000000000001</v>
      </c>
      <c r="B76" s="102" t="s">
        <v>88</v>
      </c>
      <c r="C76" s="100" t="s">
        <v>90</v>
      </c>
      <c r="D76" s="98" t="s">
        <v>34</v>
      </c>
      <c r="E76" s="103"/>
      <c r="F76" s="78">
        <f t="shared" si="0"/>
        <v>0.64583333333333293</v>
      </c>
    </row>
    <row r="77" spans="1:6" ht="42.5" customHeight="1" x14ac:dyDescent="0.4">
      <c r="A77" s="60">
        <f t="shared" si="12"/>
        <v>6.0440000000000005</v>
      </c>
      <c r="B77" s="102" t="s">
        <v>88</v>
      </c>
      <c r="C77" s="100" t="s">
        <v>91</v>
      </c>
      <c r="D77" s="98" t="s">
        <v>34</v>
      </c>
      <c r="E77" s="103"/>
      <c r="F77" s="78">
        <f t="shared" si="0"/>
        <v>0.64583333333333293</v>
      </c>
    </row>
    <row r="78" spans="1:6" ht="56" customHeight="1" x14ac:dyDescent="0.4">
      <c r="A78" s="60">
        <f t="shared" si="12"/>
        <v>6.0450000000000008</v>
      </c>
      <c r="B78" s="102" t="s">
        <v>88</v>
      </c>
      <c r="C78" s="100" t="s">
        <v>118</v>
      </c>
      <c r="D78" s="98" t="s">
        <v>34</v>
      </c>
      <c r="E78" s="103"/>
      <c r="F78" s="78">
        <f t="shared" si="0"/>
        <v>0.64583333333333293</v>
      </c>
    </row>
    <row r="79" spans="1:6" ht="19.5" customHeight="1" x14ac:dyDescent="0.4">
      <c r="A79" s="9">
        <f>A73+0.01</f>
        <v>6.0499999999999989</v>
      </c>
      <c r="B79" s="140"/>
      <c r="C79" s="28" t="s">
        <v>33</v>
      </c>
      <c r="D79" s="140"/>
      <c r="E79" s="109"/>
      <c r="F79" s="76">
        <f t="shared" si="0"/>
        <v>0.64583333333333293</v>
      </c>
    </row>
    <row r="80" spans="1:6" ht="19.5" customHeight="1" x14ac:dyDescent="0.4">
      <c r="A80" s="66">
        <f t="shared" si="12"/>
        <v>6.0509999999999993</v>
      </c>
      <c r="B80" s="22" t="s">
        <v>7</v>
      </c>
      <c r="C80" s="96" t="s">
        <v>132</v>
      </c>
      <c r="D80" s="23" t="s">
        <v>53</v>
      </c>
      <c r="E80" s="109">
        <v>3</v>
      </c>
      <c r="F80" s="76">
        <f t="shared" si="0"/>
        <v>0.64583333333333293</v>
      </c>
    </row>
    <row r="81" spans="1:6" ht="19.5" customHeight="1" x14ac:dyDescent="0.4">
      <c r="A81" s="66">
        <f t="shared" ref="A81" si="13">A80+0.001</f>
        <v>6.0519999999999996</v>
      </c>
      <c r="B81" s="22" t="s">
        <v>7</v>
      </c>
      <c r="C81" s="96" t="s">
        <v>108</v>
      </c>
      <c r="D81" s="23" t="s">
        <v>53</v>
      </c>
      <c r="E81" s="109">
        <v>3</v>
      </c>
      <c r="F81" s="76">
        <f t="shared" si="0"/>
        <v>0.64791666666666625</v>
      </c>
    </row>
    <row r="82" spans="1:6" ht="19.5" customHeight="1" x14ac:dyDescent="0.4">
      <c r="A82" s="66">
        <f t="shared" ref="A82" si="14">A81+0.001</f>
        <v>6.0529999999999999</v>
      </c>
      <c r="B82" s="22" t="s">
        <v>7</v>
      </c>
      <c r="C82" s="96" t="s">
        <v>109</v>
      </c>
      <c r="D82" s="23" t="s">
        <v>53</v>
      </c>
      <c r="E82" s="109">
        <v>3</v>
      </c>
      <c r="F82" s="76">
        <f t="shared" ref="F82" si="15">F81+TIME(0,E81,0)</f>
        <v>0.64999999999999958</v>
      </c>
    </row>
    <row r="83" spans="1:6" ht="19.5" customHeight="1" x14ac:dyDescent="0.4">
      <c r="A83" s="118">
        <f>A79+0.01</f>
        <v>6.0599999999999987</v>
      </c>
      <c r="B83" s="143" t="s">
        <v>7</v>
      </c>
      <c r="C83" s="114" t="s">
        <v>38</v>
      </c>
      <c r="D83" s="115" t="s">
        <v>36</v>
      </c>
      <c r="E83" s="144"/>
      <c r="F83" s="117">
        <f>F81+TIME(0,E81,0)</f>
        <v>0.64999999999999958</v>
      </c>
    </row>
    <row r="84" spans="1:6" ht="19.5" customHeight="1" x14ac:dyDescent="0.4">
      <c r="A84" s="118">
        <f>A83+0.01</f>
        <v>6.0699999999999985</v>
      </c>
      <c r="B84" s="143" t="s">
        <v>7</v>
      </c>
      <c r="C84" s="114" t="s">
        <v>26</v>
      </c>
      <c r="D84" s="115" t="s">
        <v>39</v>
      </c>
      <c r="E84" s="144"/>
      <c r="F84" s="117">
        <f t="shared" si="0"/>
        <v>0.64999999999999958</v>
      </c>
    </row>
    <row r="85" spans="1:6" ht="19.5" customHeight="1" x14ac:dyDescent="0.4">
      <c r="A85" s="9">
        <f>A84+0.01</f>
        <v>6.0799999999999983</v>
      </c>
      <c r="B85" s="22" t="s">
        <v>7</v>
      </c>
      <c r="C85" s="28" t="s">
        <v>27</v>
      </c>
      <c r="D85" s="23" t="s">
        <v>57</v>
      </c>
      <c r="E85" s="112"/>
      <c r="F85" s="76">
        <f t="shared" si="0"/>
        <v>0.64999999999999958</v>
      </c>
    </row>
    <row r="86" spans="1:6" s="2" customFormat="1" ht="19.5" customHeight="1" x14ac:dyDescent="0.4">
      <c r="A86" s="118">
        <f t="shared" si="11"/>
        <v>6.0899999999999981</v>
      </c>
      <c r="B86" s="143" t="s">
        <v>7</v>
      </c>
      <c r="C86" s="114" t="s">
        <v>28</v>
      </c>
      <c r="D86" s="115" t="s">
        <v>40</v>
      </c>
      <c r="E86" s="144"/>
      <c r="F86" s="117">
        <f t="shared" si="0"/>
        <v>0.64999999999999958</v>
      </c>
    </row>
    <row r="87" spans="1:6" s="10" customFormat="1" ht="19.5" customHeight="1" x14ac:dyDescent="0.4">
      <c r="A87" s="118">
        <f>A86+0.01</f>
        <v>6.0999999999999979</v>
      </c>
      <c r="B87" s="143" t="s">
        <v>7</v>
      </c>
      <c r="C87" s="114" t="s">
        <v>29</v>
      </c>
      <c r="D87" s="115" t="s">
        <v>37</v>
      </c>
      <c r="E87" s="144"/>
      <c r="F87" s="117">
        <f t="shared" si="0"/>
        <v>0.64999999999999958</v>
      </c>
    </row>
    <row r="88" spans="1:6" s="2" customFormat="1" ht="19.5" customHeight="1" x14ac:dyDescent="0.4">
      <c r="A88" s="53"/>
      <c r="B88" s="54"/>
      <c r="C88" s="145"/>
      <c r="D88" s="140"/>
      <c r="E88" s="146"/>
      <c r="F88" s="76">
        <f t="shared" si="0"/>
        <v>0.64999999999999958</v>
      </c>
    </row>
    <row r="89" spans="1:6" s="2" customFormat="1" ht="19.5" customHeight="1" x14ac:dyDescent="0.4">
      <c r="A89" s="9">
        <v>7</v>
      </c>
      <c r="B89" s="22"/>
      <c r="C89" s="28" t="s">
        <v>58</v>
      </c>
      <c r="D89" s="111"/>
      <c r="E89" s="112"/>
      <c r="F89" s="76">
        <f t="shared" si="0"/>
        <v>0.64999999999999958</v>
      </c>
    </row>
    <row r="90" spans="1:6" s="2" customFormat="1" ht="19.5" customHeight="1" x14ac:dyDescent="0.4">
      <c r="A90" s="9">
        <f t="shared" ref="A90:A114" si="16">A89+0.01</f>
        <v>7.01</v>
      </c>
      <c r="B90" s="137"/>
      <c r="C90" s="28" t="s">
        <v>29</v>
      </c>
      <c r="D90" s="23"/>
      <c r="E90" s="90"/>
      <c r="F90" s="76">
        <f t="shared" si="0"/>
        <v>0.64999999999999958</v>
      </c>
    </row>
    <row r="91" spans="1:6" s="2" customFormat="1" ht="86.5" customHeight="1" x14ac:dyDescent="0.4">
      <c r="A91" s="60">
        <f t="shared" ref="A91:A92" si="17">A90+0.001</f>
        <v>7.0110000000000001</v>
      </c>
      <c r="B91" s="102" t="s">
        <v>92</v>
      </c>
      <c r="C91" s="100" t="s">
        <v>95</v>
      </c>
      <c r="D91" s="98" t="s">
        <v>37</v>
      </c>
      <c r="E91" s="103">
        <v>0</v>
      </c>
      <c r="F91" s="78">
        <f t="shared" si="0"/>
        <v>0.64999999999999958</v>
      </c>
    </row>
    <row r="92" spans="1:6" s="2" customFormat="1" ht="48.5" customHeight="1" x14ac:dyDescent="0.4">
      <c r="A92" s="60">
        <f t="shared" si="17"/>
        <v>7.0120000000000005</v>
      </c>
      <c r="B92" s="102" t="s">
        <v>92</v>
      </c>
      <c r="C92" s="100" t="s">
        <v>96</v>
      </c>
      <c r="D92" s="98" t="s">
        <v>37</v>
      </c>
      <c r="E92" s="103">
        <v>0</v>
      </c>
      <c r="F92" s="78">
        <f t="shared" si="0"/>
        <v>0.64999999999999958</v>
      </c>
    </row>
    <row r="93" spans="1:6" s="2" customFormat="1" ht="19.5" customHeight="1" x14ac:dyDescent="0.4">
      <c r="A93" s="124">
        <f>A90+0.01</f>
        <v>7.02</v>
      </c>
      <c r="B93" s="139" t="s">
        <v>51</v>
      </c>
      <c r="C93" s="114" t="s">
        <v>30</v>
      </c>
      <c r="D93" s="115" t="s">
        <v>35</v>
      </c>
      <c r="E93" s="125"/>
      <c r="F93" s="117">
        <f t="shared" si="0"/>
        <v>0.64999999999999958</v>
      </c>
    </row>
    <row r="94" spans="1:6" s="2" customFormat="1" ht="19.5" customHeight="1" x14ac:dyDescent="0.4">
      <c r="A94" s="18">
        <f>A93+0.01</f>
        <v>7.0299999999999994</v>
      </c>
      <c r="B94" s="137" t="s">
        <v>51</v>
      </c>
      <c r="C94" s="28" t="s">
        <v>41</v>
      </c>
      <c r="D94" s="23" t="s">
        <v>56</v>
      </c>
      <c r="E94" s="147"/>
      <c r="F94" s="76">
        <f t="shared" si="0"/>
        <v>0.64999999999999958</v>
      </c>
    </row>
    <row r="95" spans="1:6" s="2" customFormat="1" ht="19.5" customHeight="1" x14ac:dyDescent="0.4">
      <c r="A95" s="9">
        <f>A94+0.01</f>
        <v>7.0399999999999991</v>
      </c>
      <c r="B95" s="137" t="s">
        <v>51</v>
      </c>
      <c r="C95" s="28" t="s">
        <v>31</v>
      </c>
      <c r="D95" s="23"/>
      <c r="E95" s="89"/>
      <c r="F95" s="76">
        <f t="shared" si="0"/>
        <v>0.64999999999999958</v>
      </c>
    </row>
    <row r="96" spans="1:6" s="2" customFormat="1" ht="57" customHeight="1" x14ac:dyDescent="0.4">
      <c r="A96" s="60">
        <f t="shared" ref="A96:A104" si="18">A95+0.001</f>
        <v>7.0409999999999995</v>
      </c>
      <c r="B96" s="102" t="s">
        <v>92</v>
      </c>
      <c r="C96" s="99" t="s">
        <v>104</v>
      </c>
      <c r="D96" s="98" t="s">
        <v>52</v>
      </c>
      <c r="E96" s="103">
        <v>0</v>
      </c>
      <c r="F96" s="78">
        <f t="shared" si="0"/>
        <v>0.64999999999999958</v>
      </c>
    </row>
    <row r="97" spans="1:6" s="2" customFormat="1" ht="86" customHeight="1" x14ac:dyDescent="0.4">
      <c r="A97" s="60">
        <f t="shared" si="18"/>
        <v>7.0419999999999998</v>
      </c>
      <c r="B97" s="102" t="s">
        <v>92</v>
      </c>
      <c r="C97" s="99" t="s">
        <v>105</v>
      </c>
      <c r="D97" s="98" t="s">
        <v>52</v>
      </c>
      <c r="E97" s="103">
        <v>0</v>
      </c>
      <c r="F97" s="78">
        <f t="shared" si="0"/>
        <v>0.64999999999999958</v>
      </c>
    </row>
    <row r="98" spans="1:6" s="2" customFormat="1" ht="68" customHeight="1" x14ac:dyDescent="0.4">
      <c r="A98" s="60">
        <f t="shared" si="18"/>
        <v>7.0430000000000001</v>
      </c>
      <c r="B98" s="102" t="s">
        <v>92</v>
      </c>
      <c r="C98" s="99" t="s">
        <v>106</v>
      </c>
      <c r="D98" s="98" t="s">
        <v>52</v>
      </c>
      <c r="E98" s="103">
        <v>0</v>
      </c>
      <c r="F98" s="78">
        <f t="shared" si="0"/>
        <v>0.64999999999999958</v>
      </c>
    </row>
    <row r="99" spans="1:6" s="172" customFormat="1" ht="16.5" customHeight="1" x14ac:dyDescent="0.4">
      <c r="A99" s="66">
        <f t="shared" si="18"/>
        <v>7.0440000000000005</v>
      </c>
      <c r="B99" s="106" t="s">
        <v>9</v>
      </c>
      <c r="C99" s="171" t="s">
        <v>119</v>
      </c>
      <c r="D99" s="108" t="s">
        <v>52</v>
      </c>
      <c r="E99" s="109">
        <v>2</v>
      </c>
      <c r="F99" s="76">
        <f t="shared" si="0"/>
        <v>0.64999999999999958</v>
      </c>
    </row>
    <row r="100" spans="1:6" s="172" customFormat="1" ht="20" customHeight="1" x14ac:dyDescent="0.4">
      <c r="A100" s="66">
        <f t="shared" si="18"/>
        <v>7.0450000000000008</v>
      </c>
      <c r="B100" s="106" t="s">
        <v>9</v>
      </c>
      <c r="C100" s="171" t="s">
        <v>120</v>
      </c>
      <c r="D100" s="108" t="s">
        <v>52</v>
      </c>
      <c r="E100" s="109">
        <v>2</v>
      </c>
      <c r="F100" s="76">
        <f t="shared" si="0"/>
        <v>0.65138888888888846</v>
      </c>
    </row>
    <row r="101" spans="1:6" s="172" customFormat="1" ht="20" customHeight="1" x14ac:dyDescent="0.4">
      <c r="A101" s="66">
        <f t="shared" si="18"/>
        <v>7.0460000000000012</v>
      </c>
      <c r="B101" s="106" t="s">
        <v>51</v>
      </c>
      <c r="C101" s="171" t="s">
        <v>121</v>
      </c>
      <c r="D101" s="108" t="s">
        <v>52</v>
      </c>
      <c r="E101" s="109">
        <v>2</v>
      </c>
      <c r="F101" s="76">
        <f t="shared" si="0"/>
        <v>0.65277777777777735</v>
      </c>
    </row>
    <row r="102" spans="1:6" s="172" customFormat="1" ht="20" customHeight="1" x14ac:dyDescent="0.4">
      <c r="A102" s="66">
        <f t="shared" si="18"/>
        <v>7.0470000000000015</v>
      </c>
      <c r="B102" s="106" t="s">
        <v>51</v>
      </c>
      <c r="C102" s="171" t="s">
        <v>122</v>
      </c>
      <c r="D102" s="108" t="s">
        <v>52</v>
      </c>
      <c r="E102" s="109">
        <v>2</v>
      </c>
      <c r="F102" s="76">
        <f t="shared" si="0"/>
        <v>0.65416666666666623</v>
      </c>
    </row>
    <row r="103" spans="1:6" s="172" customFormat="1" ht="20" customHeight="1" x14ac:dyDescent="0.4">
      <c r="A103" s="66">
        <f t="shared" si="18"/>
        <v>7.0480000000000018</v>
      </c>
      <c r="B103" s="106" t="s">
        <v>51</v>
      </c>
      <c r="C103" s="171" t="s">
        <v>123</v>
      </c>
      <c r="D103" s="108" t="s">
        <v>52</v>
      </c>
      <c r="E103" s="109">
        <v>2</v>
      </c>
      <c r="F103" s="76">
        <f t="shared" si="0"/>
        <v>0.65555555555555511</v>
      </c>
    </row>
    <row r="104" spans="1:6" s="172" customFormat="1" ht="20" customHeight="1" x14ac:dyDescent="0.4">
      <c r="A104" s="66">
        <f t="shared" si="18"/>
        <v>7.0490000000000022</v>
      </c>
      <c r="B104" s="106" t="s">
        <v>51</v>
      </c>
      <c r="C104" s="171" t="s">
        <v>124</v>
      </c>
      <c r="D104" s="108" t="s">
        <v>52</v>
      </c>
      <c r="E104" s="109">
        <v>2</v>
      </c>
      <c r="F104" s="76">
        <f t="shared" si="0"/>
        <v>0.656944444444444</v>
      </c>
    </row>
    <row r="105" spans="1:6" s="2" customFormat="1" ht="19.5" customHeight="1" x14ac:dyDescent="0.4">
      <c r="A105" s="9">
        <f>A95+0.01</f>
        <v>7.0499999999999989</v>
      </c>
      <c r="B105" s="137"/>
      <c r="C105" s="73" t="s">
        <v>32</v>
      </c>
      <c r="D105" s="23"/>
      <c r="E105" s="89"/>
      <c r="F105" s="76">
        <f>F95+TIME(0,E95,0)</f>
        <v>0.64999999999999958</v>
      </c>
    </row>
    <row r="106" spans="1:6" s="2" customFormat="1" ht="74.5" customHeight="1" x14ac:dyDescent="0.4">
      <c r="A106" s="60">
        <f t="shared" ref="A106:A107" si="19">A105+0.001</f>
        <v>7.0509999999999993</v>
      </c>
      <c r="B106" s="102" t="s">
        <v>92</v>
      </c>
      <c r="C106" s="99" t="s">
        <v>93</v>
      </c>
      <c r="D106" s="98" t="s">
        <v>34</v>
      </c>
      <c r="E106" s="103">
        <v>0</v>
      </c>
      <c r="F106" s="78">
        <f>F105+TIME(0,E105,0)</f>
        <v>0.64999999999999958</v>
      </c>
    </row>
    <row r="107" spans="1:6" s="2" customFormat="1" ht="88.5" customHeight="1" x14ac:dyDescent="0.4">
      <c r="A107" s="60">
        <f t="shared" si="19"/>
        <v>7.0519999999999996</v>
      </c>
      <c r="B107" s="102" t="s">
        <v>92</v>
      </c>
      <c r="C107" s="99" t="s">
        <v>94</v>
      </c>
      <c r="D107" s="98" t="s">
        <v>34</v>
      </c>
      <c r="E107" s="103">
        <v>0</v>
      </c>
      <c r="F107" s="78">
        <f t="shared" si="0"/>
        <v>0.64999999999999958</v>
      </c>
    </row>
    <row r="108" spans="1:6" s="2" customFormat="1" ht="19.5" customHeight="1" x14ac:dyDescent="0.4">
      <c r="A108" s="118">
        <f>A105+0.01</f>
        <v>7.0599999999999987</v>
      </c>
      <c r="B108" s="139" t="s">
        <v>51</v>
      </c>
      <c r="C108" s="114" t="s">
        <v>33</v>
      </c>
      <c r="D108" s="115" t="s">
        <v>53</v>
      </c>
      <c r="E108" s="116"/>
      <c r="F108" s="117">
        <f t="shared" si="0"/>
        <v>0.64999999999999958</v>
      </c>
    </row>
    <row r="109" spans="1:6" s="2" customFormat="1" ht="19.5" customHeight="1" x14ac:dyDescent="0.4">
      <c r="A109" s="119">
        <f>A108+0.01</f>
        <v>7.0699999999999985</v>
      </c>
      <c r="B109" s="148" t="s">
        <v>51</v>
      </c>
      <c r="C109" s="114" t="s">
        <v>38</v>
      </c>
      <c r="D109" s="115" t="s">
        <v>36</v>
      </c>
      <c r="E109" s="149"/>
      <c r="F109" s="117">
        <f t="shared" si="0"/>
        <v>0.64999999999999958</v>
      </c>
    </row>
    <row r="110" spans="1:6" ht="19.5" customHeight="1" x14ac:dyDescent="0.4">
      <c r="A110" s="9">
        <f>A109+0.01</f>
        <v>7.0799999999999983</v>
      </c>
      <c r="B110" s="142"/>
      <c r="C110" s="28" t="s">
        <v>26</v>
      </c>
      <c r="D110" s="140"/>
      <c r="E110" s="91"/>
      <c r="F110" s="76">
        <f t="shared" si="0"/>
        <v>0.64999999999999958</v>
      </c>
    </row>
    <row r="111" spans="1:6" ht="23" customHeight="1" x14ac:dyDescent="0.4">
      <c r="A111" s="24">
        <f t="shared" ref="A111:A112" si="20">A110+0.001</f>
        <v>7.0809999999999986</v>
      </c>
      <c r="B111" s="137" t="s">
        <v>51</v>
      </c>
      <c r="C111" s="96" t="s">
        <v>127</v>
      </c>
      <c r="D111" s="23" t="s">
        <v>39</v>
      </c>
      <c r="E111" s="89">
        <v>3</v>
      </c>
      <c r="F111" s="76">
        <f t="shared" si="0"/>
        <v>0.64999999999999958</v>
      </c>
    </row>
    <row r="112" spans="1:6" ht="22" customHeight="1" x14ac:dyDescent="0.4">
      <c r="A112" s="24">
        <f t="shared" si="20"/>
        <v>7.081999999999999</v>
      </c>
      <c r="B112" s="137" t="s">
        <v>51</v>
      </c>
      <c r="C112" s="96" t="s">
        <v>81</v>
      </c>
      <c r="D112" s="23" t="s">
        <v>39</v>
      </c>
      <c r="E112" s="89">
        <v>3</v>
      </c>
      <c r="F112" s="76">
        <f t="shared" si="0"/>
        <v>0.6520833333333329</v>
      </c>
    </row>
    <row r="113" spans="1:9" ht="19.5" customHeight="1" x14ac:dyDescent="0.4">
      <c r="A113" s="9">
        <f>A110+0.01</f>
        <v>7.0899999999999981</v>
      </c>
      <c r="B113" s="137" t="s">
        <v>51</v>
      </c>
      <c r="C113" s="28" t="s">
        <v>27</v>
      </c>
      <c r="D113" s="23" t="s">
        <v>57</v>
      </c>
      <c r="E113" s="89"/>
      <c r="F113" s="76">
        <f t="shared" si="0"/>
        <v>0.65416666666666623</v>
      </c>
    </row>
    <row r="114" spans="1:9" s="12" customFormat="1" ht="19.5" customHeight="1" x14ac:dyDescent="0.4">
      <c r="A114" s="118">
        <f t="shared" si="16"/>
        <v>7.0999999999999979</v>
      </c>
      <c r="B114" s="150"/>
      <c r="C114" s="114" t="s">
        <v>28</v>
      </c>
      <c r="D114" s="115" t="s">
        <v>40</v>
      </c>
      <c r="E114" s="116"/>
      <c r="F114" s="117">
        <f t="shared" si="0"/>
        <v>0.65416666666666623</v>
      </c>
    </row>
    <row r="115" spans="1:9" s="12" customFormat="1" ht="19.5" customHeight="1" x14ac:dyDescent="0.4">
      <c r="A115" s="9">
        <f>A114+0.01</f>
        <v>7.1099999999999977</v>
      </c>
      <c r="B115" s="137" t="s">
        <v>51</v>
      </c>
      <c r="C115" s="22" t="s">
        <v>43</v>
      </c>
      <c r="D115" s="23" t="s">
        <v>6</v>
      </c>
      <c r="E115" s="89"/>
      <c r="F115" s="76">
        <f>F114+TIME(0,E114,0)</f>
        <v>0.65416666666666623</v>
      </c>
    </row>
    <row r="116" spans="1:9" s="12" customFormat="1" ht="19.5" customHeight="1" x14ac:dyDescent="0.4">
      <c r="A116" s="9"/>
      <c r="B116" s="26"/>
      <c r="C116" s="145"/>
      <c r="D116" s="140"/>
      <c r="E116" s="89"/>
      <c r="F116" s="76">
        <f t="shared" si="0"/>
        <v>0.65416666666666623</v>
      </c>
    </row>
    <row r="117" spans="1:9" ht="19.5" customHeight="1" x14ac:dyDescent="0.4">
      <c r="A117" s="9">
        <v>8</v>
      </c>
      <c r="B117" s="137"/>
      <c r="C117" s="28" t="s">
        <v>16</v>
      </c>
      <c r="D117" s="23"/>
      <c r="E117" s="89"/>
      <c r="F117" s="76">
        <f t="shared" si="0"/>
        <v>0.65416666666666623</v>
      </c>
      <c r="I117" s="13"/>
    </row>
    <row r="118" spans="1:9" ht="20.5" customHeight="1" x14ac:dyDescent="0.4">
      <c r="A118" s="9">
        <f t="shared" ref="A118" si="21">A117+0.01</f>
        <v>8.01</v>
      </c>
      <c r="B118" s="111" t="s">
        <v>9</v>
      </c>
      <c r="C118" s="28" t="s">
        <v>44</v>
      </c>
      <c r="D118" s="23" t="s">
        <v>6</v>
      </c>
      <c r="E118" s="112">
        <v>5</v>
      </c>
      <c r="F118" s="76">
        <f t="shared" si="0"/>
        <v>0.65416666666666623</v>
      </c>
      <c r="I118" s="13"/>
    </row>
    <row r="119" spans="1:9" ht="19.5" customHeight="1" x14ac:dyDescent="0.4">
      <c r="A119" s="55">
        <f t="shared" ref="A119" si="22">A118+0.001</f>
        <v>8.0109999999999992</v>
      </c>
      <c r="B119" s="151"/>
      <c r="C119" s="152" t="s">
        <v>60</v>
      </c>
      <c r="D119" s="153"/>
      <c r="E119" s="154">
        <v>15</v>
      </c>
      <c r="F119" s="77">
        <f t="shared" si="0"/>
        <v>0.65763888888888844</v>
      </c>
      <c r="I119" s="13"/>
    </row>
    <row r="120" spans="1:9" ht="19.5" customHeight="1" x14ac:dyDescent="0.4">
      <c r="A120" s="9">
        <f>A118+0.01</f>
        <v>8.02</v>
      </c>
      <c r="B120" s="137" t="s">
        <v>9</v>
      </c>
      <c r="C120" s="28" t="s">
        <v>47</v>
      </c>
      <c r="D120" s="23"/>
      <c r="E120" s="112"/>
      <c r="F120" s="76">
        <f t="shared" si="0"/>
        <v>0.66805555555555507</v>
      </c>
      <c r="I120" s="13"/>
    </row>
    <row r="121" spans="1:9" s="2" customFormat="1" ht="19.5" customHeight="1" x14ac:dyDescent="0.4">
      <c r="A121" s="9">
        <f>A120+0.01</f>
        <v>8.0299999999999994</v>
      </c>
      <c r="B121" s="137"/>
      <c r="C121" s="28" t="s">
        <v>45</v>
      </c>
      <c r="D121" s="23"/>
      <c r="E121" s="89"/>
      <c r="F121" s="76">
        <f t="shared" si="0"/>
        <v>0.66805555555555507</v>
      </c>
      <c r="I121" s="14"/>
    </row>
    <row r="122" spans="1:9" s="2" customFormat="1" ht="19.5" customHeight="1" x14ac:dyDescent="0.4">
      <c r="A122" s="24">
        <f>A121+0.001</f>
        <v>8.0309999999999988</v>
      </c>
      <c r="B122" s="137" t="s">
        <v>9</v>
      </c>
      <c r="C122" s="19" t="s">
        <v>61</v>
      </c>
      <c r="D122" s="111" t="s">
        <v>17</v>
      </c>
      <c r="E122" s="89">
        <v>5</v>
      </c>
      <c r="F122" s="76">
        <f t="shared" si="0"/>
        <v>0.66805555555555507</v>
      </c>
      <c r="I122" s="14"/>
    </row>
    <row r="123" spans="1:9" s="2" customFormat="1" ht="19.5" customHeight="1" x14ac:dyDescent="0.4">
      <c r="A123" s="24">
        <f>A122+0.001</f>
        <v>8.0319999999999983</v>
      </c>
      <c r="B123" s="137" t="s">
        <v>9</v>
      </c>
      <c r="C123" s="19" t="s">
        <v>54</v>
      </c>
      <c r="D123" s="111" t="s">
        <v>52</v>
      </c>
      <c r="E123" s="89">
        <v>5</v>
      </c>
      <c r="F123" s="76">
        <f t="shared" si="0"/>
        <v>0.67152777777777728</v>
      </c>
      <c r="I123" s="14"/>
    </row>
    <row r="124" spans="1:9" ht="19.5" customHeight="1" x14ac:dyDescent="0.4">
      <c r="A124" s="24">
        <f>A123+0.001</f>
        <v>8.0329999999999977</v>
      </c>
      <c r="B124" s="137" t="s">
        <v>9</v>
      </c>
      <c r="C124" s="25" t="s">
        <v>55</v>
      </c>
      <c r="D124" s="155" t="s">
        <v>42</v>
      </c>
      <c r="E124" s="89">
        <v>5</v>
      </c>
      <c r="F124" s="76">
        <f t="shared" si="0"/>
        <v>0.67499999999999949</v>
      </c>
      <c r="I124" s="13"/>
    </row>
    <row r="125" spans="1:9" s="15" customFormat="1" ht="19.5" customHeight="1" x14ac:dyDescent="0.4">
      <c r="A125" s="21">
        <f>A121+0.01</f>
        <v>8.0399999999999991</v>
      </c>
      <c r="B125" s="111"/>
      <c r="C125" s="156" t="s">
        <v>46</v>
      </c>
      <c r="D125" s="56"/>
      <c r="E125" s="157"/>
      <c r="F125" s="76">
        <f t="shared" si="0"/>
        <v>0.6784722222222217</v>
      </c>
      <c r="I125" s="16"/>
    </row>
    <row r="126" spans="1:9" s="15" customFormat="1" ht="19.5" customHeight="1" x14ac:dyDescent="0.4">
      <c r="A126" s="24">
        <f t="shared" ref="A126:A132" si="23">A125+0.001</f>
        <v>8.0409999999999986</v>
      </c>
      <c r="B126" s="111" t="s">
        <v>9</v>
      </c>
      <c r="C126" s="57" t="s">
        <v>48</v>
      </c>
      <c r="D126" s="137" t="s">
        <v>42</v>
      </c>
      <c r="E126" s="157">
        <v>5</v>
      </c>
      <c r="F126" s="76">
        <f t="shared" si="0"/>
        <v>0.6784722222222217</v>
      </c>
      <c r="I126" s="16"/>
    </row>
    <row r="127" spans="1:9" s="15" customFormat="1" ht="14" customHeight="1" x14ac:dyDescent="0.4">
      <c r="A127" s="24">
        <f t="shared" si="23"/>
        <v>8.041999999999998</v>
      </c>
      <c r="B127" s="137" t="s">
        <v>9</v>
      </c>
      <c r="C127" s="57" t="s">
        <v>49</v>
      </c>
      <c r="D127" s="137" t="s">
        <v>12</v>
      </c>
      <c r="E127" s="157">
        <v>0</v>
      </c>
      <c r="F127" s="76">
        <f t="shared" si="0"/>
        <v>0.68194444444444391</v>
      </c>
      <c r="I127" s="16"/>
    </row>
    <row r="128" spans="1:9" s="15" customFormat="1" ht="16" customHeight="1" x14ac:dyDescent="0.4">
      <c r="A128" s="95">
        <f>A127+0.0001</f>
        <v>8.0420999999999978</v>
      </c>
      <c r="B128" s="137" t="s">
        <v>7</v>
      </c>
      <c r="C128" s="59" t="s">
        <v>131</v>
      </c>
      <c r="D128" s="158" t="s">
        <v>117</v>
      </c>
      <c r="E128" s="157">
        <v>5</v>
      </c>
      <c r="F128" s="76">
        <f t="shared" si="0"/>
        <v>0.68194444444444391</v>
      </c>
      <c r="I128" s="16"/>
    </row>
    <row r="129" spans="1:6" ht="13" customHeight="1" x14ac:dyDescent="0.4">
      <c r="A129" s="58">
        <f>A127+0.001</f>
        <v>8.0429999999999975</v>
      </c>
      <c r="B129" s="111" t="s">
        <v>7</v>
      </c>
      <c r="C129" s="59" t="s">
        <v>50</v>
      </c>
      <c r="D129" s="159" t="s">
        <v>13</v>
      </c>
      <c r="E129" s="157">
        <v>5</v>
      </c>
      <c r="F129" s="76">
        <f t="shared" si="0"/>
        <v>0.68541666666666612</v>
      </c>
    </row>
    <row r="130" spans="1:6" ht="15.5" customHeight="1" x14ac:dyDescent="0.4">
      <c r="A130" s="66">
        <f t="shared" si="23"/>
        <v>8.0439999999999969</v>
      </c>
      <c r="B130" s="160" t="s">
        <v>9</v>
      </c>
      <c r="C130" s="67" t="s">
        <v>18</v>
      </c>
      <c r="D130" s="161" t="s">
        <v>11</v>
      </c>
      <c r="E130" s="162">
        <v>0</v>
      </c>
      <c r="F130" s="76">
        <f t="shared" si="0"/>
        <v>0.68888888888888833</v>
      </c>
    </row>
    <row r="131" spans="1:6" ht="16.5" customHeight="1" x14ac:dyDescent="0.4">
      <c r="A131" s="24">
        <f t="shared" si="23"/>
        <v>8.0449999999999964</v>
      </c>
      <c r="B131" s="163" t="s">
        <v>9</v>
      </c>
      <c r="C131" s="19" t="s">
        <v>25</v>
      </c>
      <c r="D131" s="111" t="s">
        <v>19</v>
      </c>
      <c r="E131" s="164">
        <v>2</v>
      </c>
      <c r="F131" s="76">
        <f t="shared" si="0"/>
        <v>0.68888888888888833</v>
      </c>
    </row>
    <row r="132" spans="1:6" ht="19.5" customHeight="1" x14ac:dyDescent="0.4">
      <c r="A132" s="60">
        <f t="shared" si="23"/>
        <v>8.0459999999999958</v>
      </c>
      <c r="B132" s="165" t="s">
        <v>22</v>
      </c>
      <c r="C132" s="61" t="s">
        <v>23</v>
      </c>
      <c r="D132" s="166" t="s">
        <v>19</v>
      </c>
      <c r="E132" s="167">
        <v>0</v>
      </c>
      <c r="F132" s="78">
        <f t="shared" si="0"/>
        <v>0.69027777777777721</v>
      </c>
    </row>
    <row r="133" spans="1:6" ht="19.5" customHeight="1" x14ac:dyDescent="0.4">
      <c r="A133" s="9">
        <f>A125+0.01</f>
        <v>8.0499999999999989</v>
      </c>
      <c r="B133" s="111" t="s">
        <v>9</v>
      </c>
      <c r="C133" s="123" t="s">
        <v>20</v>
      </c>
      <c r="D133" s="111" t="s">
        <v>59</v>
      </c>
      <c r="E133" s="168">
        <v>5</v>
      </c>
      <c r="F133" s="76">
        <f t="shared" si="0"/>
        <v>0.69027777777777721</v>
      </c>
    </row>
    <row r="134" spans="1:6" ht="19.5" customHeight="1" x14ac:dyDescent="0.4">
      <c r="A134" s="63">
        <f t="shared" ref="A134:A135" si="24">A133+0.01</f>
        <v>8.0599999999999987</v>
      </c>
      <c r="B134" s="160" t="s">
        <v>9</v>
      </c>
      <c r="C134" s="169" t="s">
        <v>65</v>
      </c>
      <c r="D134" s="160" t="s">
        <v>11</v>
      </c>
      <c r="E134" s="109">
        <v>3</v>
      </c>
      <c r="F134" s="76">
        <f t="shared" si="0"/>
        <v>0.69374999999999942</v>
      </c>
    </row>
    <row r="135" spans="1:6" ht="19.5" customHeight="1" x14ac:dyDescent="0.4">
      <c r="A135" s="64">
        <f t="shared" si="24"/>
        <v>8.0699999999999985</v>
      </c>
      <c r="B135" s="166" t="s">
        <v>22</v>
      </c>
      <c r="C135" s="170" t="s">
        <v>66</v>
      </c>
      <c r="D135" s="166" t="s">
        <v>11</v>
      </c>
      <c r="E135" s="103">
        <v>0</v>
      </c>
      <c r="F135" s="78">
        <f t="shared" si="0"/>
        <v>0.69583333333333275</v>
      </c>
    </row>
    <row r="136" spans="1:6" ht="19.5" customHeight="1" x14ac:dyDescent="0.4">
      <c r="A136" s="9"/>
      <c r="B136" s="65"/>
      <c r="C136" s="62"/>
      <c r="D136" s="11"/>
      <c r="E136" s="88"/>
      <c r="F136" s="76">
        <f t="shared" si="0"/>
        <v>0.69583333333333275</v>
      </c>
    </row>
    <row r="137" spans="1:6" ht="19.5" customHeight="1" x14ac:dyDescent="0.4">
      <c r="A137" s="68">
        <v>9</v>
      </c>
      <c r="B137" s="71"/>
      <c r="C137" s="72" t="s">
        <v>21</v>
      </c>
      <c r="D137" s="69" t="s">
        <v>6</v>
      </c>
      <c r="E137" s="92">
        <v>0</v>
      </c>
      <c r="F137" s="7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2018-03-09T16:09:11Z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