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11/"/>
    </mc:Choice>
  </mc:AlternateContent>
  <xr:revisionPtr revIDLastSave="16" documentId="2DD1944E34F775630410C972763BF563122FBDB7" xr6:coauthVersionLast="23" xr6:coauthVersionMax="23" xr10:uidLastSave="{701FA2D1-6621-4AFC-86B4-F7DC54C71B52}"/>
  <bookViews>
    <workbookView xWindow="-60" yWindow="110" windowWidth="10490" windowHeight="11760" xr2:uid="{00000000-000D-0000-FFFF-FFFF00000000}"/>
  </bookViews>
  <sheets>
    <sheet name="EC_Closing_Agenda" sheetId="1" r:id="rId1"/>
  </sheets>
  <definedNames>
    <definedName name="_xlnm.Print_Area" localSheetId="0">EC_Closing_Agenda!$A$1:$F$128</definedName>
    <definedName name="Print_Area_MI">EC_Closing_Agenda!$A$1:$E$23</definedName>
    <definedName name="PRINT_AREA_MI_1">EC_Closing_Agenda!$A$1:$E$23</definedName>
  </definedNames>
  <calcPr calcId="171027"/>
  <fileRecoveryPr autoRecover="0"/>
</workbook>
</file>

<file path=xl/calcChain.xml><?xml version="1.0" encoding="utf-8"?>
<calcChain xmlns="http://schemas.openxmlformats.org/spreadsheetml/2006/main">
  <c r="A24" i="1" l="1"/>
  <c r="A25" i="1" s="1"/>
  <c r="A26" i="1" s="1"/>
  <c r="F8" i="1" l="1"/>
  <c r="F9" i="1" s="1"/>
  <c r="F10" i="1" s="1"/>
  <c r="F11" i="1" s="1"/>
  <c r="F12" i="1" s="1"/>
  <c r="F13" i="1" s="1"/>
  <c r="F14" i="1" s="1"/>
  <c r="F15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108" i="1"/>
  <c r="A79" i="1"/>
  <c r="A80" i="1" s="1"/>
  <c r="A82" i="1" s="1"/>
  <c r="F125" i="1"/>
  <c r="A13" i="1"/>
  <c r="A14" i="1" s="1"/>
  <c r="A15" i="1" s="1"/>
  <c r="A16" i="1" s="1"/>
  <c r="A11" i="1"/>
  <c r="A9" i="1"/>
  <c r="A8" i="1"/>
  <c r="A20" i="1" l="1"/>
  <c r="A21" i="1" s="1"/>
  <c r="A17" i="1"/>
  <c r="A18" i="1" s="1"/>
  <c r="A19" i="1" s="1"/>
  <c r="F16" i="1"/>
  <c r="F17" i="1" s="1"/>
  <c r="F18" i="1" s="1"/>
  <c r="F19" i="1" s="1"/>
  <c r="F20" i="1" s="1"/>
  <c r="F21" i="1" s="1"/>
  <c r="F22" i="1" s="1"/>
  <c r="A69" i="1"/>
  <c r="A70" i="1" s="1"/>
  <c r="A81" i="1"/>
  <c r="A27" i="1"/>
  <c r="A109" i="1"/>
  <c r="A110" i="1" s="1"/>
  <c r="A115" i="1" s="1"/>
  <c r="A122" i="1" s="1"/>
  <c r="A123" i="1" s="1"/>
  <c r="A71" i="1" l="1"/>
  <c r="A72" i="1" s="1"/>
  <c r="A84" i="1"/>
  <c r="A85" i="1" s="1"/>
  <c r="A92" i="1" s="1"/>
  <c r="A83" i="1"/>
  <c r="A111" i="1"/>
  <c r="A112" i="1" s="1"/>
  <c r="A113" i="1" s="1"/>
  <c r="A114" i="1" s="1"/>
  <c r="A28" i="1"/>
  <c r="A34" i="1" s="1"/>
  <c r="A116" i="1"/>
  <c r="A117" i="1" s="1"/>
  <c r="A118" i="1" s="1"/>
  <c r="A119" i="1" s="1"/>
  <c r="A120" i="1" s="1"/>
  <c r="A121" i="1" s="1"/>
  <c r="A35" i="1" l="1"/>
  <c r="A37" i="1"/>
  <c r="F23" i="1"/>
  <c r="F24" i="1" s="1"/>
  <c r="A74" i="1"/>
  <c r="A75" i="1" s="1"/>
  <c r="A76" i="1" s="1"/>
  <c r="A93" i="1"/>
  <c r="A94" i="1"/>
  <c r="A95" i="1" s="1"/>
  <c r="A96" i="1" s="1"/>
  <c r="A97" i="1" s="1"/>
  <c r="A98" i="1" s="1"/>
  <c r="A86" i="1"/>
  <c r="A87" i="1" s="1"/>
  <c r="A88" i="1" s="1"/>
  <c r="A73" i="1"/>
  <c r="A29" i="1"/>
  <c r="A30" i="1" s="1"/>
  <c r="A31" i="1" s="1"/>
  <c r="A32" i="1" s="1"/>
  <c r="A33" i="1" s="1"/>
  <c r="F25" i="1" l="1"/>
  <c r="F26" i="1" s="1"/>
  <c r="F27" i="1" s="1"/>
  <c r="F28" i="1" s="1"/>
  <c r="F29" i="1" s="1"/>
  <c r="F30" i="1" s="1"/>
  <c r="F31" i="1" s="1"/>
  <c r="A89" i="1"/>
  <c r="A91" i="1" s="1"/>
  <c r="A90" i="1"/>
  <c r="A99" i="1"/>
  <c r="A101" i="1" s="1"/>
  <c r="A102" i="1" s="1"/>
  <c r="A104" i="1" s="1"/>
  <c r="A105" i="1" s="1"/>
  <c r="A36" i="1"/>
  <c r="A100" i="1" l="1"/>
  <c r="A103" i="1"/>
  <c r="A43" i="1"/>
  <c r="A51" i="1" s="1"/>
  <c r="A52" i="1" s="1"/>
  <c r="A38" i="1"/>
  <c r="A39" i="1" s="1"/>
  <c r="A40" i="1" s="1"/>
  <c r="A41" i="1" s="1"/>
  <c r="A42" i="1" s="1"/>
  <c r="A44" i="1" l="1"/>
  <c r="A45" i="1" s="1"/>
  <c r="A46" i="1" s="1"/>
  <c r="A47" i="1" s="1"/>
  <c r="A48" i="1" s="1"/>
  <c r="A49" i="1" s="1"/>
  <c r="A50" i="1" s="1"/>
  <c r="A53" i="1"/>
  <c r="A54" i="1" s="1"/>
  <c r="A55" i="1" s="1"/>
  <c r="F32" i="1"/>
  <c r="F33" i="1" s="1"/>
  <c r="F34" i="1" s="1"/>
  <c r="F35" i="1" s="1"/>
  <c r="F36" i="1" s="1"/>
  <c r="F37" i="1" s="1"/>
  <c r="F38" i="1" s="1"/>
  <c r="F39" i="1" s="1"/>
  <c r="F40" i="1" l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l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l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l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</calcChain>
</file>

<file path=xl/sharedStrings.xml><?xml version="1.0" encoding="utf-8"?>
<sst xmlns="http://schemas.openxmlformats.org/spreadsheetml/2006/main" count="295" uniqueCount="132">
  <si>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</si>
  <si>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</si>
  <si>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</si>
  <si>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</si>
  <si>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</si>
  <si>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</si>
  <si>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</si>
  <si>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</si>
  <si>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</si>
  <si>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</si>
  <si>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</si>
  <si>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</si>
  <si>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</si>
  <si>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</si>
  <si>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Executive Committee Study Groups, Working Groups, TAGs</t>
  </si>
  <si>
    <t>Information Items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</si>
  <si>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</si>
  <si>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</si>
  <si>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</si>
  <si>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</si>
  <si>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</si>
  <si>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</si>
  <si>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</si>
  <si>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</si>
  <si>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</si>
  <si>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</si>
  <si>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</si>
  <si>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</si>
  <si>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</si>
  <si>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</si>
  <si>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</si>
  <si>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</si>
  <si>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</si>
  <si>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</si>
  <si>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</si>
  <si>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</si>
  <si>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</si>
  <si>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</si>
  <si>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</si>
  <si>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</si>
  <si>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</si>
  <si>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</si>
  <si>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</si>
  <si>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</si>
  <si>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</si>
  <si>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</si>
  <si>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</si>
  <si>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</si>
  <si>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</si>
  <si>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ME</t>
  </si>
  <si>
    <t>Parsons</t>
  </si>
  <si>
    <t>Stephens</t>
  </si>
  <si>
    <t>802 / ITU SC Report</t>
  </si>
  <si>
    <t>802 / IETF SC Report</t>
  </si>
  <si>
    <t>Godfrey</t>
  </si>
  <si>
    <t>Kennedy</t>
  </si>
  <si>
    <t>LMSC Liaisons and External Communications</t>
  </si>
  <si>
    <t>Verilan</t>
  </si>
  <si>
    <t>AGENDA  -  IEEE 802 LMSC EXECUTIVE COMMITTEE MEETING
IEEE 802 LMSC 116th Plenary Session</t>
  </si>
  <si>
    <t>Friday 1:00PM-6:00PM 
14 Jul 2017</t>
  </si>
  <si>
    <t>Break</t>
  </si>
  <si>
    <t xml:space="preserve">Announcement of 802 EC Interim Telecon (Tuesday 6 Feb 2018, 1-3pm ET) </t>
  </si>
  <si>
    <t xml:space="preserve">IEEE 802.20 - </t>
  </si>
  <si>
    <t>ME*</t>
  </si>
  <si>
    <t>IEEE 802.15.10a to NesCom</t>
  </si>
  <si>
    <t>IEEE 802.16 / Conformance 04-2006
Motion: To initiate Sponsor Ballot for withdrawal of 802.16/ Conformance04-2006
M: Marks     S: Godfrey</t>
  </si>
  <si>
    <t xml:space="preserve">IEEE 802.21-2017/Cor1 – D02
Approve submission of the following Draft to ISO/IEC JTC/SC6 for information under the PSDO agreement
M: Das      S: Shellhammer 
</t>
  </si>
  <si>
    <t xml:space="preserve">IEEE 802.1CBcv to NesCom
Motion: Approve forwarding P802.1CBcv PAR documentation in http://www.ieee802.org/1/files/public/docs2017/cv-draftPAR-1017-v03.pdf to NesCom 
Approve CSD documentation in http://www.ieee802.org/1/files/public/docs2017/cv-draftCSD-0917-v01.pdf
M: Parsons     S: Thaler
</t>
  </si>
  <si>
    <t>IEEE 802.1Qcc to Sponsor Ballot
Motion: Approve sending P802.1Qcc D2.0 to Sponsor Ballot 
Confirm the CSD for P802.1Qcc in http://www.ieee802.org/1/files/public/docs2013/newp802-1qcc-draft-5c-0513-v2.pdf 
M: Parsons     S: Thaler</t>
  </si>
  <si>
    <t>IEEE 802.1Qcp to Sponsor Ballot
Motion:  Approve sending P802.1Qcp D2.0 to Sponsor Ballot 
Confirm the CSD for P802.1Qcp in https://mentor.ieee.org/802-ec/dcn/17/ec-17-015700-ACSD-802-1qcp.docx 
M: Parsons     S: Thaler</t>
  </si>
  <si>
    <t>Liaison to IETF IS-IS WG
Motion:  Approve sending the liaison response on LLC Encapsulation EtherType to IETF IS-IS WG – http://www.ieee802.org/1/files/public/docs2 017/liaison-IETF-llc-encap-0717-v03.pdf
M: Parsons     S: Thaler</t>
  </si>
  <si>
    <t>Liaison to ISO/IEC JTC1/SC6
 Approve liaison of the following comment responses to ISO/IEC JTC1/SC6 under the PSDO agreement: – IEEE 802.1AEcg: http://www.ieee802.org/1/files/public/docs2017/aecgseaman-iso-pre-ballot-responses-1117v01.txt
M: Parsons     S: Thaler</t>
  </si>
  <si>
    <t>Liaison to ISO/IEC JTC1/SC6
Motion: Approve submission of the following project(s) to ISO/IEC JTC1/SC6 for adoption under the PSDO agreement 
– 802c-2017
M: Parsons     S: Thaler</t>
  </si>
  <si>
    <t>Liaison to ISO/IEC JTC1/SC6
Motion: Approve liaison of the following draft(s) to ISO/IEC JTC1/SC6 for information under the PSDO agreement 
– P802.1CM D2.0
M: Parsons     S: Thaler
M: Parsons     S: Thaler</t>
  </si>
  <si>
    <t>Study Group Formation - Security Next Generation (SECN)</t>
  </si>
  <si>
    <t>Study Group Formation - Low Power Wide Area (LPWA)</t>
  </si>
  <si>
    <t>IEEE 802.15.1 to Sponsor Ballot for withdrawal</t>
  </si>
  <si>
    <t>IEEE 802.15.2 to Sponsor Ballot for withdrawal</t>
  </si>
  <si>
    <t>IEEE 802.15.3f to RevCom</t>
  </si>
  <si>
    <t>IEEE 802.15.4s, Spectrum Resource Measurement, to RevCom</t>
  </si>
  <si>
    <t>IEEE 802.15.4-2015/Cor 1 (conditional), to RevCom</t>
  </si>
  <si>
    <t>IEEE 802.15.8, Peer Aware Communications, to RevCom</t>
  </si>
  <si>
    <t>IEEE 802.15 Response to FCC NOI</t>
  </si>
  <si>
    <t>IEEE 802.11ax PAR Modification to NesCom</t>
  </si>
  <si>
    <t>IEEE 802.11aq (conditional) to RevCom</t>
  </si>
  <si>
    <t>Press Release Approval - Light Communications Study Group</t>
  </si>
  <si>
    <t>IEEE 802.21-2017/Cor1 - to ISO/IEC JTC/SC6</t>
  </si>
  <si>
    <t xml:space="preserve">Approve proposed IEEE-SA  Spectrum Position Statement to IEEE-Standards Association Strategic Planning Coordination Committee  </t>
  </si>
  <si>
    <t>IEEE 802.22b Response to the China NB for the ISO/IEC/JTC1 FDIS Ballot</t>
  </si>
  <si>
    <t>IEEE 802 Leadership Meeting - July 2018</t>
  </si>
  <si>
    <t>IEEE 802.3cd to Sponsor Ballot</t>
  </si>
  <si>
    <t>Study Group Formation - 10 Mb/s Backplane Ethernet</t>
  </si>
  <si>
    <t>Study Group Formation - Beyond 10km Optical PHYs for 50Gb/s, 100 Gb/s, 200Gb/s, and 400 Gb/s Ethernet</t>
  </si>
  <si>
    <t>Study Group Formation - 100 Gb/s per Lane for Electrical Interfaces and Electrical PHYs</t>
  </si>
  <si>
    <t>Study Group Formation - Next-generation 200 Gb/s and 400 Gb/s MMF PHYs</t>
  </si>
  <si>
    <t>Study Group Formation - Beyond 10km Optical PHYs for 50Gb/s, 200Gb/s, and 400 Gb/s Ethernet (1st Rechartering)</t>
  </si>
  <si>
    <t>Future Venue Adhoc Report and Motions</t>
  </si>
  <si>
    <t>802 / JTC1 SC Report - https://mentor.ieee.org/802-ec/dcn/17/ec-17-0173-01-00EC-jtc1-sc-report-for-ec-in-july-2017.pptx</t>
  </si>
  <si>
    <t>Governing Documents</t>
  </si>
  <si>
    <t xml:space="preserve">IEEE 802.19.1a
Motion: “The executive committee approves the P802.19.1a draft press release in https://mentor.ieee.org/802-ec/dcn/17/ec-17-0204-00-00EC-p802-19-1a-draft-press-release.docx, and allows IEEE-SA staff to make editorial changes as necessary.”
M: Shellhammer     S: Das
</t>
  </si>
  <si>
    <t>Treasurer's Report</t>
  </si>
  <si>
    <t>IEEE 802.1CM, TSN for Fronthaul, to Sponsor Ballot (conditional)</t>
  </si>
  <si>
    <t xml:space="preserve">Liaison response to NGMN - Xhaul 
Liaison response to BBF - CFM OAM YANG 
Liaison response to ITU-T SG15 LS68 – CFM OAM YANG 
Liaison response to EtherCAT 
Liaison response to PI 
– Liaison to WFA </t>
  </si>
  <si>
    <t>Liaison response from IEEE 802 to WBA</t>
  </si>
  <si>
    <t>Holcomb</t>
  </si>
  <si>
    <t>IEEE 802.18 Regulatory Report</t>
  </si>
  <si>
    <t>Extension of Professional Conference Organizer Contract</t>
  </si>
  <si>
    <t>Myles / Nikolich</t>
  </si>
  <si>
    <t>IEEE 802.1Qcn, VSI VDP Extension to Support NVO3 , to Sponsor Ballot (conditional)</t>
  </si>
  <si>
    <t>May have 2 motions</t>
  </si>
  <si>
    <t>See Exec Sec</t>
  </si>
  <si>
    <t>2 motions</t>
  </si>
  <si>
    <t>Authorize travel to IEEE-SA Contracts Meeting</t>
  </si>
  <si>
    <t>Site and Network Validation Authorization</t>
  </si>
  <si>
    <t>Call for Tutorials for March 2018 Plenary  (5 March 2018 – Deadline – 19 January 2018)</t>
  </si>
  <si>
    <t>Rosdahl objects to agenda Item.</t>
  </si>
  <si>
    <t>Light Communications Study Group (1st Rechartering)</t>
  </si>
  <si>
    <t>Nikolich / 
Rosdahl</t>
  </si>
  <si>
    <t>Industry Connections - New Ethernet Applications, Annual Update</t>
  </si>
  <si>
    <t>Law / Dambrosia</t>
  </si>
  <si>
    <t xml:space="preserve">IEEE 802.3cj, Maintenance #12 (Revision), to Sponsor Ballot
Motion: Approve sending IEEE P802.3 (IEEE 802.3cj)to sponsor ballot
M: Healey     S: D'Ambrosia
</t>
  </si>
  <si>
    <t>Liaison to ISO/IEC JTC1 SC6: China NB
Motion: Approve the liaison letter from the IEEE 802.3 working group to ISO/IEC JTC1 SC6 in respect to the China NB comment on the IEEE Std 802.3bw-2015 FDIS ballot at the URL https://mentor.ieee.org/802ec/dcn/17/ec-17-0210-00-00EC-china-nb-comment-on-ieee-std-8023bw-2015-fdis-ballot.pdf granting the IEEE 802.3 Chair (or his delegate) editorial license
M: Healey     S: D'Ambrosia</t>
  </si>
  <si>
    <t>Healey</t>
  </si>
  <si>
    <t>IEEE 802.11az, PAR Modification, to NesCom</t>
  </si>
  <si>
    <t>IEEE 802.11aj (conditional) to RevCom</t>
  </si>
  <si>
    <t>IEEE 802.11aq Waiver to RevCom</t>
  </si>
  <si>
    <t>Liaisons to NGMN and IEEE 5G</t>
  </si>
  <si>
    <t>IEEE 802.11 Response to FCC NOI</t>
  </si>
  <si>
    <t>Liaison to WBA, on use of OUIs</t>
  </si>
  <si>
    <t>WG11 Operations Manual Update</t>
  </si>
  <si>
    <t>Chaplin / 
Rosdahl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</si>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</sst>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b/>
      <sz val="12"/>
      <color rgb="FF000000"/>
      <name val="Courier New"/>
      <family val="3"/>
    </font>
    <font>
      <b/>
      <strike/>
      <sz val="8"/>
      <color rgb="FF000000"/>
      <name val="Cambria"/>
      <family val="1"/>
    </font>
    <font>
      <b/>
      <sz val="8"/>
      <color rgb="FF000000"/>
      <name val="Courier New"/>
      <family val="3"/>
    </font>
    <font>
      <b/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84">
    <xf numFmtId="164" fontId="0" fillId="0" borderId="0" xfId="0"/>
    <xf numFmtId="1" fontId="19" fillId="19" borderId="11" xfId="0" applyNumberFormat="1" applyFont="1" applyFill="1" applyBorder="1" applyAlignment="1" applyProtection="1">
      <alignment horizontal="right" vertical="top"/>
    </xf>
    <xf numFmtId="164" fontId="19" fillId="0" borderId="11" xfId="0" applyFont="1" applyFill="1" applyBorder="1" applyAlignment="1" applyProtection="1">
      <alignment vertical="top" wrapText="1"/>
    </xf>
    <xf numFmtId="1" fontId="19" fillId="0" borderId="11" xfId="0" applyNumberFormat="1" applyFont="1" applyBorder="1" applyAlignment="1" applyProtection="1">
      <alignment horizontal="right"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2" fontId="19" fillId="0" borderId="13" xfId="0" applyNumberFormat="1" applyFont="1" applyFill="1" applyBorder="1" applyAlignment="1" applyProtection="1">
      <alignment horizontal="left" vertical="top"/>
    </xf>
    <xf numFmtId="164" fontId="19" fillId="0" borderId="13" xfId="0" applyFont="1" applyBorder="1" applyAlignment="1">
      <alignment vertical="top"/>
    </xf>
    <xf numFmtId="1" fontId="19" fillId="0" borderId="13" xfId="0" applyNumberFormat="1" applyFont="1" applyBorder="1" applyAlignment="1" applyProtection="1">
      <alignment horizontal="right" vertical="top"/>
    </xf>
    <xf numFmtId="165" fontId="19" fillId="0" borderId="10" xfId="0" applyNumberFormat="1" applyFont="1" applyBorder="1" applyAlignment="1" applyProtection="1">
      <alignment vertical="top"/>
    </xf>
    <xf numFmtId="2" fontId="19" fillId="0" borderId="14" xfId="0" applyNumberFormat="1" applyFont="1" applyFill="1" applyBorder="1" applyAlignment="1" applyProtection="1">
      <alignment horizontal="left" vertical="top"/>
    </xf>
    <xf numFmtId="1" fontId="19" fillId="0" borderId="19" xfId="0" applyNumberFormat="1" applyFont="1" applyBorder="1" applyAlignment="1" applyProtection="1">
      <alignment horizontal="right" vertical="top"/>
    </xf>
    <xf numFmtId="166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horizontal="right" vertical="top"/>
    </xf>
    <xf numFmtId="2" fontId="19" fillId="0" borderId="14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" fontId="19" fillId="0" borderId="10" xfId="0" applyNumberFormat="1" applyFont="1" applyBorder="1" applyAlignment="1">
      <alignment horizontal="right" vertical="top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" fontId="19" fillId="0" borderId="10" xfId="0" applyNumberFormat="1" applyFont="1" applyBorder="1" applyAlignment="1" applyProtection="1">
      <alignment horizontal="right" vertical="top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horizontal="right"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horizontal="right"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horizontal="left" vertical="top"/>
    </xf>
    <xf numFmtId="2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vertical="top" wrapText="1"/>
    </xf>
    <xf numFmtId="1" fontId="19" fillId="0" borderId="10" xfId="0" applyNumberFormat="1" applyFont="1" applyFill="1" applyBorder="1" applyAlignment="1" applyProtection="1">
      <alignment horizontal="right" vertical="top"/>
    </xf>
    <xf numFmtId="2" fontId="19" fillId="0" borderId="17" xfId="0" applyNumberFormat="1" applyFont="1" applyFill="1" applyBorder="1" applyAlignment="1" applyProtection="1">
      <alignment horizontal="left" vertical="top"/>
    </xf>
    <xf numFmtId="2" fontId="19" fillId="0" borderId="18" xfId="0" applyNumberFormat="1" applyFont="1" applyFill="1" applyBorder="1" applyAlignment="1" applyProtection="1">
      <alignment vertical="top"/>
    </xf>
    <xf numFmtId="2" fontId="19" fillId="0" borderId="18" xfId="0" applyNumberFormat="1" applyFont="1" applyFill="1" applyBorder="1" applyAlignment="1" applyProtection="1">
      <alignment vertical="top" wrapText="1"/>
    </xf>
    <xf numFmtId="1" fontId="19" fillId="0" borderId="18" xfId="0" applyNumberFormat="1" applyFont="1" applyFill="1" applyBorder="1" applyAlignment="1" applyProtection="1">
      <alignment horizontal="right" vertical="top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1" fontId="19" fillId="0" borderId="12" xfId="0" applyNumberFormat="1" applyFont="1" applyFill="1" applyBorder="1" applyAlignment="1" applyProtection="1">
      <alignment horizontal="right" vertical="top"/>
    </xf>
    <xf numFmtId="164" fontId="19" fillId="0" borderId="11" xfId="0" applyFont="1" applyFill="1" applyBorder="1" applyAlignment="1">
      <alignment vertical="top"/>
    </xf>
    <xf numFmtId="1" fontId="19" fillId="20" borderId="11" xfId="0" applyNumberFormat="1" applyFont="1" applyFill="1" applyBorder="1" applyAlignment="1" applyProtection="1">
      <alignment horizontal="right" vertical="top"/>
    </xf>
    <xf numFmtId="2" fontId="19" fillId="0" borderId="16" xfId="0" applyNumberFormat="1" applyFont="1" applyFill="1" applyBorder="1" applyAlignment="1" applyProtection="1">
      <alignment horizontal="left" vertical="top"/>
    </xf>
    <xf numFmtId="1" fontId="19" fillId="0" borderId="15" xfId="0" applyNumberFormat="1" applyFont="1" applyFill="1" applyBorder="1" applyAlignment="1" applyProtection="1">
      <alignment horizontal="right" vertical="top"/>
    </xf>
    <xf numFmtId="164" fontId="19" fillId="0" borderId="14" xfId="0" applyFont="1" applyBorder="1" applyAlignment="1">
      <alignment vertical="top" wrapText="1"/>
    </xf>
    <xf numFmtId="1" fontId="19" fillId="0" borderId="14" xfId="0" applyNumberFormat="1" applyFont="1" applyFill="1" applyBorder="1" applyAlignment="1" applyProtection="1">
      <alignment horizontal="right" vertical="top"/>
    </xf>
    <xf numFmtId="166" fontId="19" fillId="0" borderId="13" xfId="0" applyNumberFormat="1" applyFont="1" applyFill="1" applyBorder="1" applyAlignment="1" applyProtection="1">
      <alignment horizontal="left" vertical="top"/>
    </xf>
    <xf numFmtId="166" fontId="19" fillId="19" borderId="11" xfId="0" applyNumberFormat="1" applyFont="1" applyFill="1" applyBorder="1" applyAlignment="1" applyProtection="1">
      <alignment horizontal="left" vertical="top"/>
    </xf>
    <xf numFmtId="2" fontId="19" fillId="19" borderId="11" xfId="0" applyNumberFormat="1" applyFont="1" applyFill="1" applyBorder="1" applyAlignment="1" applyProtection="1">
      <alignment vertical="top"/>
    </xf>
    <xf numFmtId="2" fontId="19" fillId="19" borderId="13" xfId="0" applyNumberFormat="1" applyFont="1" applyFill="1" applyBorder="1" applyAlignment="1" applyProtection="1">
      <alignment vertical="top"/>
    </xf>
    <xf numFmtId="1" fontId="19" fillId="19" borderId="13" xfId="0" applyNumberFormat="1" applyFont="1" applyFill="1" applyBorder="1" applyAlignment="1">
      <alignment horizontal="right" vertical="top"/>
    </xf>
    <xf numFmtId="2" fontId="19" fillId="0" borderId="11" xfId="0" applyNumberFormat="1" applyFont="1" applyFill="1" applyBorder="1" applyAlignment="1" applyProtection="1">
      <alignment vertical="top" wrapText="1"/>
    </xf>
    <xf numFmtId="1" fontId="19" fillId="0" borderId="13" xfId="0" applyNumberFormat="1" applyFont="1" applyFill="1" applyBorder="1" applyAlignment="1" applyProtection="1">
      <alignment horizontal="right" vertical="top"/>
    </xf>
    <xf numFmtId="2" fontId="19" fillId="20" borderId="11" xfId="0" applyNumberFormat="1" applyFont="1" applyFill="1" applyBorder="1" applyAlignment="1" applyProtection="1">
      <alignment horizontal="left" vertical="top"/>
    </xf>
    <xf numFmtId="2" fontId="19" fillId="20" borderId="11" xfId="0" applyNumberFormat="1" applyFont="1" applyFill="1" applyBorder="1" applyAlignment="1" applyProtection="1">
      <alignment vertical="top"/>
    </xf>
    <xf numFmtId="2" fontId="19" fillId="2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/>
    </xf>
    <xf numFmtId="166" fontId="19" fillId="20" borderId="11" xfId="0" applyNumberFormat="1" applyFont="1" applyFill="1" applyBorder="1" applyAlignment="1" applyProtection="1">
      <alignment horizontal="left" vertical="top"/>
    </xf>
    <xf numFmtId="2" fontId="22" fillId="14" borderId="11" xfId="0" applyNumberFormat="1" applyFont="1" applyFill="1" applyBorder="1" applyAlignment="1" applyProtection="1">
      <alignment horizontal="left" vertical="top"/>
    </xf>
    <xf numFmtId="164" fontId="22" fillId="14" borderId="11" xfId="0" applyFont="1" applyFill="1" applyBorder="1" applyAlignment="1">
      <alignment vertical="top"/>
    </xf>
    <xf numFmtId="1" fontId="22" fillId="21" borderId="11" xfId="0" applyNumberFormat="1" applyFont="1" applyFill="1" applyBorder="1" applyAlignment="1" applyProtection="1">
      <alignment horizontal="right" vertical="top"/>
    </xf>
    <xf numFmtId="165" fontId="22" fillId="14" borderId="11" xfId="0" applyNumberFormat="1" applyFont="1" applyFill="1" applyBorder="1" applyAlignment="1" applyProtection="1">
      <alignment vertical="top"/>
    </xf>
    <xf numFmtId="2" fontId="24" fillId="21" borderId="11" xfId="0" applyNumberFormat="1" applyFont="1" applyFill="1" applyBorder="1" applyAlignment="1" applyProtection="1">
      <alignment vertical="top"/>
    </xf>
    <xf numFmtId="164" fontId="23" fillId="14" borderId="11" xfId="0" applyFont="1" applyFill="1" applyBorder="1" applyAlignment="1">
      <alignment vertical="top" wrapText="1"/>
    </xf>
    <xf numFmtId="2" fontId="19" fillId="16" borderId="20" xfId="0" applyNumberFormat="1" applyFont="1" applyFill="1" applyBorder="1" applyAlignment="1" applyProtection="1">
      <alignment horizontal="left" vertical="top"/>
    </xf>
    <xf numFmtId="2" fontId="19" fillId="16" borderId="21" xfId="0" applyNumberFormat="1" applyFont="1" applyFill="1" applyBorder="1" applyAlignment="1" applyProtection="1">
      <alignment vertical="top"/>
    </xf>
    <xf numFmtId="1" fontId="19" fillId="16" borderId="21" xfId="0" applyNumberFormat="1" applyFont="1" applyFill="1" applyBorder="1" applyAlignment="1" applyProtection="1">
      <alignment horizontal="right" vertical="top"/>
    </xf>
    <xf numFmtId="164" fontId="19" fillId="19" borderId="11" xfId="0" applyFont="1" applyFill="1" applyBorder="1" applyAlignment="1">
      <alignment vertical="top"/>
    </xf>
    <xf numFmtId="164" fontId="19" fillId="20" borderId="11" xfId="0" applyFont="1" applyFill="1" applyBorder="1" applyAlignment="1">
      <alignment vertical="top"/>
    </xf>
    <xf numFmtId="1" fontId="19" fillId="19" borderId="13" xfId="0" applyNumberFormat="1" applyFont="1" applyFill="1" applyBorder="1" applyAlignment="1" applyProtection="1">
      <alignment horizontal="right" vertical="top"/>
    </xf>
    <xf numFmtId="1" fontId="19" fillId="20" borderId="13" xfId="0" applyNumberFormat="1" applyFont="1" applyFill="1" applyBorder="1" applyAlignment="1" applyProtection="1">
      <alignment horizontal="right" vertical="top"/>
    </xf>
    <xf numFmtId="165" fontId="19" fillId="19" borderId="10" xfId="0" applyNumberFormat="1" applyFont="1" applyFill="1" applyBorder="1" applyAlignment="1" applyProtection="1">
      <alignment vertical="top"/>
    </xf>
    <xf numFmtId="166" fontId="19" fillId="19" borderId="14" xfId="0" applyNumberFormat="1" applyFont="1" applyFill="1" applyBorder="1" applyAlignment="1" applyProtection="1">
      <alignment horizontal="left" vertical="top"/>
    </xf>
    <xf numFmtId="164" fontId="19" fillId="19" borderId="14" xfId="0" applyFont="1" applyFill="1" applyBorder="1" applyAlignment="1">
      <alignment vertical="top"/>
    </xf>
    <xf numFmtId="1" fontId="19" fillId="19" borderId="14" xfId="0" applyNumberFormat="1" applyFont="1" applyFill="1" applyBorder="1" applyAlignment="1" applyProtection="1">
      <alignment horizontal="right" vertical="top"/>
    </xf>
    <xf numFmtId="165" fontId="19" fillId="19" borderId="12" xfId="0" applyNumberFormat="1" applyFont="1" applyFill="1" applyBorder="1" applyAlignment="1" applyProtection="1">
      <alignment vertical="top"/>
    </xf>
    <xf numFmtId="165" fontId="19" fillId="0" borderId="22" xfId="0" applyNumberFormat="1" applyFont="1" applyBorder="1" applyAlignment="1" applyProtection="1">
      <alignment vertical="top"/>
    </xf>
    <xf numFmtId="164" fontId="19" fillId="0" borderId="14" xfId="0" applyFont="1" applyFill="1" applyBorder="1" applyAlignment="1">
      <alignment vertical="top"/>
    </xf>
    <xf numFmtId="1" fontId="19" fillId="20" borderId="14" xfId="0" applyNumberFormat="1" applyFont="1" applyFill="1" applyBorder="1" applyAlignment="1" applyProtection="1">
      <alignment horizontal="right" vertical="top"/>
    </xf>
    <xf numFmtId="166" fontId="19" fillId="20" borderId="13" xfId="0" applyNumberFormat="1" applyFont="1" applyFill="1" applyBorder="1" applyAlignment="1" applyProtection="1">
      <alignment horizontal="left" vertical="top"/>
    </xf>
    <xf numFmtId="164" fontId="25" fillId="0" borderId="0" xfId="0" applyFont="1" applyAlignment="1">
      <alignment vertical="top"/>
    </xf>
    <xf numFmtId="1" fontId="19" fillId="14" borderId="10" xfId="0" applyNumberFormat="1" applyFont="1" applyFill="1" applyBorder="1" applyAlignment="1">
      <alignment horizontal="right" vertical="top"/>
    </xf>
    <xf numFmtId="164" fontId="23" fillId="16" borderId="21" xfId="0" applyFont="1" applyFill="1" applyBorder="1" applyAlignment="1">
      <alignment vertical="top"/>
    </xf>
    <xf numFmtId="164" fontId="25" fillId="16" borderId="0" xfId="0" applyFont="1" applyFill="1" applyAlignment="1">
      <alignment vertical="top"/>
    </xf>
    <xf numFmtId="164" fontId="19" fillId="0" borderId="11" xfId="0" applyFont="1" applyFill="1" applyBorder="1" applyAlignment="1" applyProtection="1">
      <alignment horizontal="left" vertical="top" wrapText="1" indent="1"/>
    </xf>
    <xf numFmtId="164" fontId="19" fillId="19" borderId="11" xfId="0" applyFont="1" applyFill="1" applyBorder="1" applyAlignment="1" applyProtection="1">
      <alignment horizontal="left" vertical="top" wrapText="1" indent="1"/>
    </xf>
    <xf numFmtId="164" fontId="19" fillId="19" borderId="11" xfId="0" applyFont="1" applyFill="1" applyBorder="1" applyAlignment="1" applyProtection="1">
      <alignment vertical="top"/>
    </xf>
    <xf numFmtId="164" fontId="19" fillId="20" borderId="11" xfId="0" applyFont="1" applyFill="1" applyBorder="1" applyAlignment="1" applyProtection="1">
      <alignment horizontal="left" vertical="top" wrapText="1" indent="1"/>
    </xf>
    <xf numFmtId="164" fontId="19" fillId="20" borderId="11" xfId="0" applyFont="1" applyFill="1" applyBorder="1" applyAlignment="1" applyProtection="1">
      <alignment vertical="top"/>
    </xf>
    <xf numFmtId="164" fontId="19" fillId="19" borderId="14" xfId="0" applyFont="1" applyFill="1" applyBorder="1" applyAlignment="1" applyProtection="1">
      <alignment horizontal="left" vertical="top" wrapText="1" indent="1"/>
    </xf>
    <xf numFmtId="164" fontId="19" fillId="19" borderId="14" xfId="0" applyFont="1" applyFill="1" applyBorder="1" applyAlignment="1" applyProtection="1">
      <alignment vertical="top"/>
    </xf>
    <xf numFmtId="164" fontId="25" fillId="20" borderId="0" xfId="0" applyFont="1" applyFill="1" applyAlignment="1">
      <alignment vertical="top"/>
    </xf>
    <xf numFmtId="164" fontId="19" fillId="0" borderId="13" xfId="0" applyFont="1" applyFill="1" applyBorder="1" applyAlignment="1" applyProtection="1">
      <alignment vertical="top" wrapText="1"/>
    </xf>
    <xf numFmtId="164" fontId="19" fillId="0" borderId="13" xfId="0" applyFont="1" applyFill="1" applyBorder="1" applyAlignment="1" applyProtection="1">
      <alignment horizontal="left" vertical="top" wrapText="1" indent="1"/>
    </xf>
    <xf numFmtId="164" fontId="23" fillId="0" borderId="0" xfId="0" applyFont="1" applyAlignment="1">
      <alignment vertical="top" wrapText="1"/>
    </xf>
    <xf numFmtId="164" fontId="23" fillId="0" borderId="0" xfId="0" applyFont="1" applyAlignment="1">
      <alignment vertical="top"/>
    </xf>
    <xf numFmtId="166" fontId="19" fillId="20" borderId="14" xfId="0" applyNumberFormat="1" applyFont="1" applyFill="1" applyBorder="1" applyAlignment="1" applyProtection="1">
      <alignment horizontal="left" vertical="top"/>
    </xf>
    <xf numFmtId="164" fontId="19" fillId="0" borderId="14" xfId="0" applyFont="1" applyFill="1" applyBorder="1" applyAlignment="1" applyProtection="1">
      <alignment horizontal="left" vertical="top" wrapText="1" indent="1"/>
    </xf>
    <xf numFmtId="164" fontId="19" fillId="0" borderId="14" xfId="0" applyFont="1" applyFill="1" applyBorder="1" applyAlignment="1" applyProtection="1">
      <alignment vertical="top"/>
    </xf>
    <xf numFmtId="164" fontId="25" fillId="20" borderId="11" xfId="0" applyFont="1" applyFill="1" applyBorder="1" applyAlignment="1">
      <alignment vertical="top"/>
    </xf>
    <xf numFmtId="164" fontId="19" fillId="0" borderId="13" xfId="0" applyFont="1" applyFill="1" applyBorder="1" applyAlignment="1" applyProtection="1">
      <alignment vertical="top"/>
    </xf>
    <xf numFmtId="164" fontId="23" fillId="0" borderId="15" xfId="0" applyFont="1" applyBorder="1" applyAlignment="1">
      <alignment vertical="top"/>
    </xf>
    <xf numFmtId="164" fontId="23" fillId="0" borderId="11" xfId="0" applyFont="1" applyFill="1" applyBorder="1" applyAlignment="1">
      <alignment vertical="top"/>
    </xf>
    <xf numFmtId="1" fontId="23" fillId="0" borderId="19" xfId="0" applyNumberFormat="1" applyFont="1" applyBorder="1" applyAlignment="1">
      <alignment horizontal="right" vertical="top"/>
    </xf>
    <xf numFmtId="164" fontId="23" fillId="0" borderId="0" xfId="0" applyFont="1" applyFill="1" applyAlignment="1">
      <alignment vertical="top"/>
    </xf>
    <xf numFmtId="164" fontId="19" fillId="19" borderId="13" xfId="0" applyFont="1" applyFill="1" applyBorder="1" applyAlignment="1" applyProtection="1">
      <alignment horizontal="left" vertical="top" wrapText="1" indent="1"/>
    </xf>
    <xf numFmtId="164" fontId="23" fillId="0" borderId="11" xfId="0" applyFont="1" applyBorder="1" applyAlignment="1">
      <alignment vertical="top"/>
    </xf>
    <xf numFmtId="1" fontId="23" fillId="0" borderId="11" xfId="0" applyNumberFormat="1" applyFont="1" applyBorder="1" applyAlignment="1">
      <alignment horizontal="right" vertical="top"/>
    </xf>
    <xf numFmtId="164" fontId="23" fillId="0" borderId="11" xfId="0" applyFont="1" applyBorder="1" applyAlignment="1">
      <alignment vertical="top" wrapText="1"/>
    </xf>
    <xf numFmtId="164" fontId="25" fillId="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 wrapText="1" indent="1"/>
    </xf>
    <xf numFmtId="2" fontId="19" fillId="0" borderId="14" xfId="0" applyNumberFormat="1" applyFont="1" applyFill="1" applyBorder="1" applyAlignment="1" applyProtection="1">
      <alignment horizontal="left" vertical="top" wrapText="1" indent="1"/>
    </xf>
    <xf numFmtId="164" fontId="19" fillId="0" borderId="0" xfId="0" applyFont="1" applyAlignment="1">
      <alignment vertical="top"/>
    </xf>
    <xf numFmtId="164" fontId="23" fillId="0" borderId="14" xfId="0" applyFont="1" applyBorder="1" applyAlignment="1">
      <alignment vertical="top"/>
    </xf>
    <xf numFmtId="164" fontId="19" fillId="0" borderId="11" xfId="0" applyFont="1" applyBorder="1" applyAlignment="1">
      <alignment horizontal="left" vertical="top" wrapText="1" indent="1"/>
    </xf>
    <xf numFmtId="164" fontId="19" fillId="0" borderId="13" xfId="0" applyFont="1" applyBorder="1" applyAlignment="1">
      <alignment horizontal="left" vertical="top" wrapText="1" indent="1"/>
    </xf>
    <xf numFmtId="164" fontId="25" fillId="0" borderId="0" xfId="0" applyFont="1" applyBorder="1" applyAlignment="1">
      <alignment vertical="top"/>
    </xf>
    <xf numFmtId="164" fontId="18" fillId="0" borderId="0" xfId="0" applyFont="1" applyBorder="1" applyAlignment="1">
      <alignment vertical="top"/>
    </xf>
    <xf numFmtId="2" fontId="19" fillId="19" borderId="11" xfId="0" applyNumberFormat="1" applyFont="1" applyFill="1" applyBorder="1" applyAlignment="1" applyProtection="1">
      <alignment horizontal="left" vertical="top" wrapText="1" indent="1"/>
    </xf>
    <xf numFmtId="164" fontId="25" fillId="0" borderId="0" xfId="0" applyFont="1" applyAlignment="1">
      <alignment horizontal="left" vertical="top"/>
    </xf>
    <xf numFmtId="164" fontId="25" fillId="0" borderId="0" xfId="0" applyFont="1" applyAlignment="1">
      <alignment vertical="top" wrapText="1"/>
    </xf>
    <xf numFmtId="1" fontId="25" fillId="0" borderId="0" xfId="0" applyNumberFormat="1" applyFont="1" applyAlignment="1">
      <alignment horizontal="right"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6" fillId="0" borderId="11" xfId="0" applyFont="1" applyFill="1" applyBorder="1" applyAlignment="1" applyProtection="1">
      <alignment vertical="top"/>
    </xf>
    <xf numFmtId="1" fontId="26" fillId="0" borderId="11" xfId="0" applyNumberFormat="1" applyFont="1" applyBorder="1" applyAlignment="1" applyProtection="1">
      <alignment horizontal="right" vertical="top"/>
    </xf>
    <xf numFmtId="165" fontId="26" fillId="0" borderId="10" xfId="0" applyNumberFormat="1" applyFont="1" applyBorder="1" applyAlignment="1" applyProtection="1">
      <alignment vertical="top"/>
    </xf>
    <xf numFmtId="164" fontId="26" fillId="0" borderId="11" xfId="0" applyFont="1" applyFill="1" applyBorder="1" applyAlignment="1">
      <alignment vertical="top"/>
    </xf>
    <xf numFmtId="1" fontId="26" fillId="0" borderId="11" xfId="0" applyNumberFormat="1" applyFont="1" applyFill="1" applyBorder="1" applyAlignment="1" applyProtection="1">
      <alignment horizontal="right" vertical="top"/>
    </xf>
    <xf numFmtId="166" fontId="26" fillId="20" borderId="11" xfId="0" applyNumberFormat="1" applyFont="1" applyFill="1" applyBorder="1" applyAlignment="1" applyProtection="1">
      <alignment horizontal="left" vertical="top"/>
    </xf>
    <xf numFmtId="1" fontId="26" fillId="0" borderId="16" xfId="0" applyNumberFormat="1" applyFont="1" applyBorder="1" applyAlignment="1" applyProtection="1">
      <alignment horizontal="right" vertical="top"/>
    </xf>
    <xf numFmtId="2" fontId="26" fillId="20" borderId="11" xfId="0" applyNumberFormat="1" applyFont="1" applyFill="1" applyBorder="1" applyAlignment="1" applyProtection="1">
      <alignment vertical="top"/>
    </xf>
    <xf numFmtId="2" fontId="26" fillId="20" borderId="13" xfId="0" applyNumberFormat="1" applyFont="1" applyFill="1" applyBorder="1" applyAlignment="1" applyProtection="1">
      <alignment horizontal="left" vertical="top" wrapText="1" indent="1"/>
    </xf>
    <xf numFmtId="2" fontId="26" fillId="20" borderId="13" xfId="0" applyNumberFormat="1" applyFont="1" applyFill="1" applyBorder="1" applyAlignment="1" applyProtection="1">
      <alignment vertical="top"/>
    </xf>
    <xf numFmtId="1" fontId="26" fillId="20" borderId="11" xfId="0" applyNumberFormat="1" applyFont="1" applyFill="1" applyBorder="1" applyAlignment="1">
      <alignment horizontal="right" vertical="top"/>
    </xf>
    <xf numFmtId="166" fontId="26" fillId="0" borderId="11" xfId="0" applyNumberFormat="1" applyFont="1" applyFill="1" applyBorder="1" applyAlignment="1" applyProtection="1">
      <alignment horizontal="left" vertical="top"/>
    </xf>
    <xf numFmtId="2" fontId="26" fillId="0" borderId="13" xfId="0" applyNumberFormat="1" applyFont="1" applyFill="1" applyBorder="1" applyAlignment="1" applyProtection="1">
      <alignment vertical="top"/>
    </xf>
    <xf numFmtId="2" fontId="26" fillId="0" borderId="11" xfId="0" applyNumberFormat="1" applyFont="1" applyFill="1" applyBorder="1" applyAlignment="1" applyProtection="1">
      <alignment horizontal="left" vertical="top" wrapText="1" indent="1"/>
    </xf>
    <xf numFmtId="2" fontId="26" fillId="0" borderId="11" xfId="0" applyNumberFormat="1" applyFont="1" applyFill="1" applyBorder="1" applyAlignment="1" applyProtection="1">
      <alignment vertical="top"/>
    </xf>
    <xf numFmtId="1" fontId="26" fillId="0" borderId="11" xfId="0" applyNumberFormat="1" applyFont="1" applyBorder="1" applyAlignment="1">
      <alignment horizontal="right" vertical="top"/>
    </xf>
    <xf numFmtId="2" fontId="21" fillId="20" borderId="11" xfId="0" applyNumberFormat="1" applyFont="1" applyFill="1" applyBorder="1" applyAlignment="1" applyProtection="1">
      <alignment vertical="top"/>
    </xf>
    <xf numFmtId="164" fontId="21" fillId="20" borderId="11" xfId="0" applyFont="1" applyFill="1" applyBorder="1" applyAlignment="1" applyProtection="1">
      <alignment vertical="top" wrapText="1"/>
    </xf>
    <xf numFmtId="164" fontId="21" fillId="20" borderId="11" xfId="0" applyFont="1" applyFill="1" applyBorder="1" applyAlignment="1" applyProtection="1">
      <alignment vertical="top"/>
    </xf>
    <xf numFmtId="1" fontId="21" fillId="20" borderId="11" xfId="0" applyNumberFormat="1" applyFont="1" applyFill="1" applyBorder="1" applyAlignment="1" applyProtection="1">
      <alignment horizontal="right" vertical="top"/>
    </xf>
    <xf numFmtId="164" fontId="25" fillId="0" borderId="11" xfId="0" applyFont="1" applyBorder="1" applyAlignment="1">
      <alignment vertical="top"/>
    </xf>
    <xf numFmtId="164" fontId="19" fillId="19" borderId="23" xfId="0" applyFont="1" applyFill="1" applyBorder="1" applyAlignment="1" applyProtection="1">
      <alignment horizontal="left" vertical="top" wrapText="1" indent="1"/>
    </xf>
    <xf numFmtId="164" fontId="23" fillId="20" borderId="11" xfId="0" applyFont="1" applyFill="1" applyBorder="1" applyAlignment="1">
      <alignment vertical="top"/>
    </xf>
    <xf numFmtId="2" fontId="26" fillId="0" borderId="14" xfId="0" applyNumberFormat="1" applyFont="1" applyFill="1" applyBorder="1" applyAlignment="1" applyProtection="1">
      <alignment horizontal="left" vertical="top" wrapText="1" indent="1"/>
    </xf>
    <xf numFmtId="2" fontId="26" fillId="0" borderId="14" xfId="0" applyNumberFormat="1" applyFont="1" applyFill="1" applyBorder="1" applyAlignment="1" applyProtection="1">
      <alignment vertical="top"/>
    </xf>
    <xf numFmtId="164" fontId="27" fillId="0" borderId="0" xfId="0" applyFont="1" applyAlignment="1">
      <alignment vertical="top"/>
    </xf>
    <xf numFmtId="164" fontId="27" fillId="16" borderId="0" xfId="0" applyFont="1" applyFill="1" applyAlignment="1">
      <alignment vertical="top"/>
    </xf>
    <xf numFmtId="164" fontId="27" fillId="20" borderId="11" xfId="0" applyFont="1" applyFill="1" applyBorder="1" applyAlignment="1">
      <alignment vertical="top"/>
    </xf>
    <xf numFmtId="164" fontId="27" fillId="20" borderId="0" xfId="0" applyFont="1" applyFill="1" applyAlignment="1">
      <alignment vertical="top"/>
    </xf>
    <xf numFmtId="164" fontId="19" fillId="0" borderId="0" xfId="0" applyFont="1" applyFill="1" applyAlignment="1">
      <alignment vertical="top"/>
    </xf>
    <xf numFmtId="164" fontId="27" fillId="0" borderId="0" xfId="0" applyFont="1" applyFill="1" applyAlignment="1">
      <alignment vertical="top"/>
    </xf>
    <xf numFmtId="164" fontId="27" fillId="0" borderId="0" xfId="0" applyFont="1" applyBorder="1" applyAlignment="1">
      <alignment vertical="top"/>
    </xf>
    <xf numFmtId="2" fontId="26" fillId="0" borderId="14" xfId="0" applyNumberFormat="1" applyFont="1" applyFill="1" applyBorder="1" applyAlignment="1" applyProtection="1">
      <alignment horizontal="left" vertical="top"/>
    </xf>
    <xf numFmtId="164" fontId="26" fillId="0" borderId="14" xfId="0" applyFont="1" applyBorder="1" applyAlignment="1">
      <alignment vertical="top"/>
    </xf>
    <xf numFmtId="164" fontId="26" fillId="0" borderId="14" xfId="0" applyFont="1" applyFill="1" applyBorder="1" applyAlignment="1" applyProtection="1">
      <alignment vertical="top" wrapText="1"/>
    </xf>
    <xf numFmtId="164" fontId="26" fillId="0" borderId="14" xfId="0" applyFont="1" applyFill="1" applyBorder="1" applyAlignment="1" applyProtection="1">
      <alignment vertical="top"/>
    </xf>
    <xf numFmtId="1" fontId="26" fillId="0" borderId="14" xfId="0" applyNumberFormat="1" applyFont="1" applyBorder="1" applyAlignment="1" applyProtection="1">
      <alignment horizontal="right" vertical="top"/>
    </xf>
    <xf numFmtId="165" fontId="26" fillId="0" borderId="12" xfId="0" applyNumberFormat="1" applyFont="1" applyBorder="1" applyAlignment="1" applyProtection="1">
      <alignment vertical="top"/>
    </xf>
    <xf numFmtId="164" fontId="28" fillId="0" borderId="11" xfId="0" applyFont="1" applyBorder="1" applyAlignment="1">
      <alignment vertical="top"/>
    </xf>
    <xf numFmtId="165" fontId="26" fillId="0" borderId="19" xfId="0" applyNumberFormat="1" applyFont="1" applyBorder="1" applyAlignment="1" applyProtection="1">
      <alignment vertical="top"/>
    </xf>
    <xf numFmtId="2" fontId="19" fillId="0" borderId="11" xfId="0" applyNumberFormat="1" applyFont="1" applyFill="1" applyBorder="1" applyAlignment="1" applyProtection="1">
      <alignment horizontal="left" vertical="top" wrapText="1"/>
    </xf>
    <xf numFmtId="164" fontId="19" fillId="0" borderId="13" xfId="0" applyFont="1" applyBorder="1" applyAlignment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25"/>
  <sheetViews>
    <sheetView tabSelected="1" topLeftCell="A40" zoomScale="140" zoomScaleNormal="140" workbookViewId="0">
      <selection activeCell="A119" sqref="A119:XFD122"/>
    </sheetView>
  </sheetViews>
  <sheetFormatPr defaultColWidth="8.85546875" defaultRowHeight="19.5" customHeight="1" x14ac:dyDescent="0.4"/>
  <cols>
    <col min="1" max="1" width="4.5703125" style="136" customWidth="1"/>
    <col min="2" max="2" width="3.7109375" style="96" customWidth="1"/>
    <col min="3" max="3" width="41.42578125" style="137" customWidth="1"/>
    <col min="4" max="4" width="9.140625" style="96" customWidth="1"/>
    <col min="5" max="5" width="3.42578125" style="138" customWidth="1"/>
    <col min="6" max="6" width="7.35546875" style="96" customWidth="1"/>
    <col min="7" max="7" width="3.85546875" style="96" customWidth="1"/>
    <col min="8" max="8" width="2.640625" style="167" customWidth="1"/>
    <col min="9" max="9" width="6" style="167" customWidth="1"/>
    <col min="10" max="10" width="4.0703125" style="167" customWidth="1"/>
    <col min="11" max="11" width="9.85546875" style="167" customWidth="1"/>
    <col min="12" max="256" width="9.85546875" style="96" customWidth="1"/>
    <col min="257" max="16384" width="8.85546875" style="96"/>
  </cols>
  <sheetData>
    <row r="1" spans="1:254" ht="23.5" customHeight="1" x14ac:dyDescent="0.4">
      <c r="A1" s="21" t="s">
        <v>131</v>
      </c>
      <c r="B1" s="22"/>
      <c r="C1" s="23" t="s">
        <v>58</v>
      </c>
      <c r="D1" s="22"/>
      <c r="E1" s="24"/>
      <c r="F1" s="22"/>
    </row>
    <row r="2" spans="1:254" ht="24" customHeight="1" x14ac:dyDescent="0.4">
      <c r="A2" s="25"/>
      <c r="B2" s="22"/>
      <c r="C2" s="23" t="s">
        <v>59</v>
      </c>
      <c r="D2" s="22"/>
      <c r="E2" s="24"/>
      <c r="F2" s="22"/>
    </row>
    <row r="3" spans="1:254" ht="19.5" customHeight="1" x14ac:dyDescent="0.4">
      <c r="A3" s="25"/>
      <c r="B3" s="22"/>
      <c r="C3" s="26"/>
      <c r="D3" s="22"/>
      <c r="E3" s="24"/>
      <c r="F3" s="22"/>
    </row>
    <row r="4" spans="1:254" ht="22.5" customHeight="1" x14ac:dyDescent="0.4">
      <c r="A4" s="27" t="s">
        <v>0</v>
      </c>
      <c r="B4" s="28" t="s">
        <v>1</v>
      </c>
      <c r="C4" s="29" t="s">
        <v>2</v>
      </c>
      <c r="D4" s="22"/>
      <c r="E4" s="30" t="s">
        <v>1</v>
      </c>
      <c r="F4" s="13" t="s">
        <v>1</v>
      </c>
    </row>
    <row r="5" spans="1:254" ht="19.5" customHeight="1" x14ac:dyDescent="0.4">
      <c r="A5" s="31"/>
      <c r="B5" s="32"/>
      <c r="C5" s="33" t="s">
        <v>3</v>
      </c>
      <c r="D5" s="32"/>
      <c r="E5" s="97"/>
      <c r="F5" s="32"/>
    </row>
    <row r="6" spans="1:254" ht="19.5" customHeight="1" x14ac:dyDescent="0.4">
      <c r="A6" s="34"/>
      <c r="B6" s="35"/>
      <c r="C6" s="36" t="s">
        <v>4</v>
      </c>
      <c r="D6" s="37"/>
      <c r="E6" s="38"/>
      <c r="F6" s="39"/>
    </row>
    <row r="7" spans="1:254" s="4" customFormat="1" ht="19.5" customHeight="1" x14ac:dyDescent="0.4">
      <c r="A7" s="21"/>
      <c r="B7" s="28"/>
      <c r="C7" s="40"/>
      <c r="D7" s="41"/>
      <c r="E7" s="42"/>
      <c r="F7" s="43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4">
      <c r="A8" s="44">
        <f>1</f>
        <v>1</v>
      </c>
      <c r="B8" s="45"/>
      <c r="C8" s="46" t="s">
        <v>5</v>
      </c>
      <c r="D8" s="45" t="s">
        <v>6</v>
      </c>
      <c r="E8" s="47">
        <v>15</v>
      </c>
      <c r="F8" s="13">
        <f>TIME(13,0,0)</f>
        <v>0.54166666666666663</v>
      </c>
    </row>
    <row r="9" spans="1:254" ht="19.5" customHeight="1" x14ac:dyDescent="0.4">
      <c r="A9" s="44">
        <f>2</f>
        <v>2</v>
      </c>
      <c r="B9" s="45" t="s">
        <v>7</v>
      </c>
      <c r="C9" s="46" t="s">
        <v>8</v>
      </c>
      <c r="D9" s="45" t="s">
        <v>6</v>
      </c>
      <c r="E9" s="47">
        <v>10</v>
      </c>
      <c r="F9" s="13">
        <f>F8+TIME(0,E8,0)</f>
        <v>0.55208333333333326</v>
      </c>
    </row>
    <row r="10" spans="1:254" ht="13.5" customHeight="1" x14ac:dyDescent="0.4">
      <c r="A10" s="48"/>
      <c r="B10" s="49"/>
      <c r="C10" s="50"/>
      <c r="D10" s="49"/>
      <c r="E10" s="51"/>
      <c r="F10" s="13">
        <f t="shared" ref="F10:F90" si="0">F9+TIME(0,E9,0)</f>
        <v>0.55902777777777768</v>
      </c>
    </row>
    <row r="11" spans="1:254" ht="19.5" customHeight="1" x14ac:dyDescent="0.4">
      <c r="A11" s="52">
        <f>3</f>
        <v>3</v>
      </c>
      <c r="B11" s="53" t="s">
        <v>9</v>
      </c>
      <c r="C11" s="54" t="s">
        <v>23</v>
      </c>
      <c r="D11" s="53" t="s">
        <v>6</v>
      </c>
      <c r="E11" s="55">
        <v>15</v>
      </c>
      <c r="F11" s="13">
        <f t="shared" si="0"/>
        <v>0.55902777777777768</v>
      </c>
    </row>
    <row r="12" spans="1:254" s="99" customFormat="1" ht="12" customHeight="1" x14ac:dyDescent="0.4">
      <c r="A12" s="80"/>
      <c r="B12" s="81"/>
      <c r="C12" s="98"/>
      <c r="D12" s="81"/>
      <c r="E12" s="82"/>
      <c r="F12" s="13">
        <f t="shared" si="0"/>
        <v>0.56944444444444431</v>
      </c>
      <c r="H12" s="168"/>
      <c r="I12" s="168"/>
      <c r="J12" s="168"/>
      <c r="K12" s="168"/>
    </row>
    <row r="13" spans="1:254" ht="14" customHeight="1" x14ac:dyDescent="0.4">
      <c r="A13" s="7">
        <f>4</f>
        <v>4</v>
      </c>
      <c r="B13" s="9"/>
      <c r="C13" s="2" t="s">
        <v>10</v>
      </c>
      <c r="D13" s="9"/>
      <c r="E13" s="18"/>
      <c r="F13" s="13">
        <f t="shared" si="0"/>
        <v>0.56944444444444431</v>
      </c>
    </row>
    <row r="14" spans="1:254" ht="14" customHeight="1" x14ac:dyDescent="0.4">
      <c r="A14" s="7">
        <f t="shared" ref="A14:A16" si="1">A13+0.01</f>
        <v>4.01</v>
      </c>
      <c r="B14" s="9" t="s">
        <v>9</v>
      </c>
      <c r="C14" s="67" t="s">
        <v>19</v>
      </c>
      <c r="D14" s="9" t="s">
        <v>57</v>
      </c>
      <c r="E14" s="68">
        <v>5</v>
      </c>
      <c r="F14" s="13">
        <f t="shared" si="0"/>
        <v>0.56944444444444431</v>
      </c>
    </row>
    <row r="15" spans="1:254" ht="22" customHeight="1" x14ac:dyDescent="0.4">
      <c r="A15" s="7">
        <f t="shared" si="1"/>
        <v>4.0199999999999996</v>
      </c>
      <c r="B15" s="9" t="s">
        <v>9</v>
      </c>
      <c r="C15" s="67" t="s">
        <v>89</v>
      </c>
      <c r="D15" s="67" t="s">
        <v>117</v>
      </c>
      <c r="E15" s="68">
        <v>3</v>
      </c>
      <c r="F15" s="13">
        <f t="shared" si="0"/>
        <v>0.57291666666666652</v>
      </c>
      <c r="H15" s="167" t="s">
        <v>110</v>
      </c>
    </row>
    <row r="16" spans="1:254" ht="14" customHeight="1" x14ac:dyDescent="0.4">
      <c r="A16" s="7">
        <f t="shared" si="1"/>
        <v>4.0299999999999994</v>
      </c>
      <c r="B16" s="9"/>
      <c r="C16" s="182" t="s">
        <v>96</v>
      </c>
      <c r="D16" s="9" t="s">
        <v>11</v>
      </c>
      <c r="E16" s="68">
        <v>3</v>
      </c>
      <c r="F16" s="13">
        <f t="shared" si="0"/>
        <v>0.57499999999999984</v>
      </c>
      <c r="H16" s="167" t="s">
        <v>111</v>
      </c>
    </row>
    <row r="17" spans="1:11" ht="14" customHeight="1" x14ac:dyDescent="0.4">
      <c r="A17" s="73">
        <f>A16+0.001</f>
        <v>4.0309999999999997</v>
      </c>
      <c r="B17" s="9" t="s">
        <v>7</v>
      </c>
      <c r="C17" s="127" t="s">
        <v>112</v>
      </c>
      <c r="D17" s="9" t="s">
        <v>11</v>
      </c>
      <c r="E17" s="68">
        <v>4</v>
      </c>
      <c r="F17" s="13">
        <f t="shared" si="0"/>
        <v>0.57708333333333317</v>
      </c>
    </row>
    <row r="18" spans="1:11" ht="14" customHeight="1" x14ac:dyDescent="0.4">
      <c r="A18" s="73">
        <f>A17+0.001</f>
        <v>4.032</v>
      </c>
      <c r="B18" s="9" t="s">
        <v>7</v>
      </c>
      <c r="C18" s="127" t="s">
        <v>113</v>
      </c>
      <c r="D18" s="9" t="s">
        <v>11</v>
      </c>
      <c r="E18" s="68">
        <v>4</v>
      </c>
      <c r="F18" s="13">
        <f t="shared" si="0"/>
        <v>0.57986111111111094</v>
      </c>
    </row>
    <row r="19" spans="1:11" ht="14" customHeight="1" x14ac:dyDescent="0.4">
      <c r="A19" s="73">
        <f>A18+0.001</f>
        <v>4.0330000000000004</v>
      </c>
      <c r="B19" s="9" t="s">
        <v>7</v>
      </c>
      <c r="C19" s="127" t="s">
        <v>106</v>
      </c>
      <c r="D19" s="9" t="s">
        <v>11</v>
      </c>
      <c r="E19" s="68">
        <v>4</v>
      </c>
      <c r="F19" s="13">
        <f t="shared" si="0"/>
        <v>0.58263888888888871</v>
      </c>
    </row>
    <row r="20" spans="1:11" ht="14" customHeight="1" x14ac:dyDescent="0.4">
      <c r="A20" s="7">
        <f>A16+0.01</f>
        <v>4.0399999999999991</v>
      </c>
      <c r="B20" s="9" t="s">
        <v>7</v>
      </c>
      <c r="C20" s="67" t="s">
        <v>98</v>
      </c>
      <c r="D20" s="9" t="s">
        <v>12</v>
      </c>
      <c r="E20" s="68">
        <v>10</v>
      </c>
      <c r="F20" s="13">
        <f t="shared" si="0"/>
        <v>0.58541666666666647</v>
      </c>
    </row>
    <row r="21" spans="1:11" ht="14" customHeight="1" x14ac:dyDescent="0.4">
      <c r="A21" s="7">
        <f>A20+0.01</f>
        <v>4.0499999999999989</v>
      </c>
      <c r="B21" s="9" t="s">
        <v>9</v>
      </c>
      <c r="C21" s="67" t="s">
        <v>129</v>
      </c>
      <c r="D21" s="9" t="s">
        <v>51</v>
      </c>
      <c r="E21" s="68">
        <v>2</v>
      </c>
      <c r="F21" s="13">
        <f t="shared" si="0"/>
        <v>0.59236111111111089</v>
      </c>
    </row>
    <row r="22" spans="1:11" ht="10.5" customHeight="1" x14ac:dyDescent="0.4">
      <c r="A22" s="7"/>
      <c r="B22" s="9"/>
      <c r="C22" s="67"/>
      <c r="D22" s="9"/>
      <c r="E22" s="18"/>
      <c r="F22" s="13">
        <f t="shared" si="0"/>
        <v>0.59374999999999978</v>
      </c>
    </row>
    <row r="23" spans="1:11" ht="14" customHeight="1" x14ac:dyDescent="0.4">
      <c r="A23" s="7">
        <v>5</v>
      </c>
      <c r="B23" s="8"/>
      <c r="C23" s="20" t="s">
        <v>13</v>
      </c>
      <c r="D23" s="17"/>
      <c r="E23" s="3"/>
      <c r="F23" s="13">
        <f t="shared" si="0"/>
        <v>0.59374999999999978</v>
      </c>
    </row>
    <row r="24" spans="1:11" ht="14" customHeight="1" x14ac:dyDescent="0.4">
      <c r="A24" s="7">
        <f t="shared" ref="A24:A54" si="2">A23+0.01</f>
        <v>5.01</v>
      </c>
      <c r="C24" s="2" t="s">
        <v>62</v>
      </c>
      <c r="D24" s="17"/>
      <c r="E24" s="3"/>
      <c r="F24" s="13">
        <f t="shared" si="0"/>
        <v>0.59374999999999978</v>
      </c>
    </row>
    <row r="25" spans="1:11" ht="17" customHeight="1" x14ac:dyDescent="0.4">
      <c r="A25" s="7">
        <f>A24+0.01</f>
        <v>5.0199999999999996</v>
      </c>
      <c r="C25" s="2" t="s">
        <v>28</v>
      </c>
      <c r="E25" s="3"/>
      <c r="F25" s="13">
        <f t="shared" si="0"/>
        <v>0.59374999999999978</v>
      </c>
    </row>
    <row r="26" spans="1:11" ht="46" customHeight="1" x14ac:dyDescent="0.4">
      <c r="A26" s="63">
        <f>A25+0.001</f>
        <v>5.0209999999999999</v>
      </c>
      <c r="B26" s="83" t="s">
        <v>63</v>
      </c>
      <c r="C26" s="101" t="s">
        <v>66</v>
      </c>
      <c r="D26" s="102" t="s">
        <v>36</v>
      </c>
      <c r="E26" s="1">
        <v>0</v>
      </c>
      <c r="F26" s="87">
        <f t="shared" si="0"/>
        <v>0.59374999999999978</v>
      </c>
    </row>
    <row r="27" spans="1:11" ht="19.5" customHeight="1" x14ac:dyDescent="0.4">
      <c r="A27" s="139">
        <f>A25+0.01</f>
        <v>5.0299999999999994</v>
      </c>
      <c r="B27" s="140" t="s">
        <v>49</v>
      </c>
      <c r="C27" s="141" t="s">
        <v>29</v>
      </c>
      <c r="D27" s="142" t="s">
        <v>34</v>
      </c>
      <c r="E27" s="143"/>
      <c r="F27" s="144">
        <f t="shared" si="0"/>
        <v>0.59374999999999978</v>
      </c>
    </row>
    <row r="28" spans="1:11" ht="19.5" customHeight="1" x14ac:dyDescent="0.4">
      <c r="A28" s="7">
        <f t="shared" si="2"/>
        <v>5.0399999999999991</v>
      </c>
      <c r="B28" s="8"/>
      <c r="C28" s="2" t="s">
        <v>30</v>
      </c>
      <c r="E28" s="3"/>
      <c r="F28" s="13">
        <f t="shared" si="0"/>
        <v>0.59374999999999978</v>
      </c>
    </row>
    <row r="29" spans="1:11" ht="86" customHeight="1" x14ac:dyDescent="0.4">
      <c r="A29" s="73">
        <f>A28+0.001</f>
        <v>5.0409999999999995</v>
      </c>
      <c r="B29" s="84" t="s">
        <v>49</v>
      </c>
      <c r="C29" s="103" t="s">
        <v>67</v>
      </c>
      <c r="D29" s="104" t="s">
        <v>50</v>
      </c>
      <c r="E29" s="57">
        <v>10</v>
      </c>
      <c r="F29" s="13">
        <f t="shared" si="0"/>
        <v>0.59374999999999978</v>
      </c>
      <c r="H29" s="167" t="s">
        <v>115</v>
      </c>
    </row>
    <row r="30" spans="1:11" ht="67" customHeight="1" x14ac:dyDescent="0.4">
      <c r="A30" s="63">
        <f>A29+0.001</f>
        <v>5.0419999999999998</v>
      </c>
      <c r="B30" s="83" t="s">
        <v>63</v>
      </c>
      <c r="C30" s="101" t="s">
        <v>68</v>
      </c>
      <c r="D30" s="102" t="s">
        <v>50</v>
      </c>
      <c r="E30" s="1">
        <v>0</v>
      </c>
      <c r="F30" s="87">
        <f t="shared" si="0"/>
        <v>0.6006944444444442</v>
      </c>
    </row>
    <row r="31" spans="1:11" ht="56.5" customHeight="1" x14ac:dyDescent="0.4">
      <c r="A31" s="88">
        <f>A30+0.001</f>
        <v>5.0430000000000001</v>
      </c>
      <c r="B31" s="89" t="s">
        <v>63</v>
      </c>
      <c r="C31" s="105" t="s">
        <v>69</v>
      </c>
      <c r="D31" s="106" t="s">
        <v>50</v>
      </c>
      <c r="E31" s="90">
        <v>0</v>
      </c>
      <c r="F31" s="91">
        <f t="shared" si="0"/>
        <v>0.6006944444444442</v>
      </c>
    </row>
    <row r="32" spans="1:11" s="115" customFormat="1" ht="22.5" customHeight="1" x14ac:dyDescent="0.4">
      <c r="A32" s="73">
        <f>A31+0.001</f>
        <v>5.0440000000000005</v>
      </c>
      <c r="B32" s="84" t="s">
        <v>49</v>
      </c>
      <c r="C32" s="103" t="s">
        <v>101</v>
      </c>
      <c r="D32" s="104" t="s">
        <v>50</v>
      </c>
      <c r="E32" s="57">
        <v>3</v>
      </c>
      <c r="F32" s="13">
        <f t="shared" si="0"/>
        <v>0.6006944444444442</v>
      </c>
      <c r="H32" s="169"/>
      <c r="I32" s="169"/>
      <c r="J32" s="169"/>
      <c r="K32" s="169"/>
    </row>
    <row r="33" spans="1:11" s="115" customFormat="1" ht="22.5" customHeight="1" x14ac:dyDescent="0.4">
      <c r="A33" s="73">
        <f>A32+0.001</f>
        <v>5.0450000000000008</v>
      </c>
      <c r="B33" s="84" t="s">
        <v>49</v>
      </c>
      <c r="C33" s="103" t="s">
        <v>108</v>
      </c>
      <c r="D33" s="104"/>
      <c r="E33" s="57">
        <v>3</v>
      </c>
      <c r="F33" s="13">
        <f t="shared" si="0"/>
        <v>0.60277777777777752</v>
      </c>
      <c r="H33" s="169"/>
      <c r="I33" s="169"/>
      <c r="J33" s="169"/>
      <c r="K33" s="169"/>
    </row>
    <row r="34" spans="1:11" ht="18.75" customHeight="1" x14ac:dyDescent="0.4">
      <c r="A34" s="10">
        <f>A28+0.01</f>
        <v>5.0499999999999989</v>
      </c>
      <c r="B34" s="162"/>
      <c r="C34" s="2" t="s">
        <v>31</v>
      </c>
      <c r="D34" s="108" t="s">
        <v>31</v>
      </c>
      <c r="E34" s="96"/>
      <c r="F34" s="13">
        <f t="shared" si="0"/>
        <v>0.60486111111111085</v>
      </c>
    </row>
    <row r="35" spans="1:11" ht="35.5" customHeight="1" x14ac:dyDescent="0.4">
      <c r="A35" s="88">
        <f>A34+0.001</f>
        <v>5.0509999999999993</v>
      </c>
      <c r="B35" s="89" t="s">
        <v>63</v>
      </c>
      <c r="C35" s="105" t="s">
        <v>120</v>
      </c>
      <c r="D35" s="106" t="s">
        <v>122</v>
      </c>
      <c r="E35" s="90">
        <v>0</v>
      </c>
      <c r="F35" s="91">
        <f t="shared" si="0"/>
        <v>0.60486111111111085</v>
      </c>
    </row>
    <row r="36" spans="1:11" s="107" customFormat="1" ht="16.5" customHeight="1" x14ac:dyDescent="0.4">
      <c r="A36" s="73">
        <f t="shared" ref="A36:A42" si="3">A35+0.001</f>
        <v>5.0519999999999996</v>
      </c>
      <c r="B36" s="84" t="s">
        <v>49</v>
      </c>
      <c r="C36" s="103" t="s">
        <v>90</v>
      </c>
      <c r="D36" s="104" t="s">
        <v>33</v>
      </c>
      <c r="E36" s="57">
        <v>3</v>
      </c>
      <c r="F36" s="13">
        <f t="shared" si="0"/>
        <v>0.60486111111111085</v>
      </c>
      <c r="H36" s="170"/>
      <c r="I36" s="170"/>
      <c r="J36" s="170"/>
      <c r="K36" s="170"/>
    </row>
    <row r="37" spans="1:11" ht="19.5" customHeight="1" x14ac:dyDescent="0.4">
      <c r="A37" s="10">
        <f>A34+0.01</f>
        <v>5.0599999999999987</v>
      </c>
      <c r="C37" s="108" t="s">
        <v>32</v>
      </c>
      <c r="E37" s="12"/>
      <c r="F37" s="13">
        <f t="shared" si="0"/>
        <v>0.60694444444444418</v>
      </c>
    </row>
    <row r="38" spans="1:11" ht="19.5" customHeight="1" x14ac:dyDescent="0.4">
      <c r="A38" s="73">
        <f t="shared" si="3"/>
        <v>5.0609999999999991</v>
      </c>
      <c r="B38" s="8" t="s">
        <v>49</v>
      </c>
      <c r="C38" s="100" t="s">
        <v>83</v>
      </c>
      <c r="D38" s="17" t="s">
        <v>51</v>
      </c>
      <c r="E38" s="3">
        <v>3</v>
      </c>
      <c r="F38" s="13">
        <f t="shared" si="0"/>
        <v>0.60694444444444418</v>
      </c>
    </row>
    <row r="39" spans="1:11" ht="19.5" customHeight="1" x14ac:dyDescent="0.4">
      <c r="A39" s="73">
        <f t="shared" si="3"/>
        <v>5.0619999999999994</v>
      </c>
      <c r="B39" s="8" t="s">
        <v>49</v>
      </c>
      <c r="C39" s="109" t="s">
        <v>123</v>
      </c>
      <c r="D39" s="17" t="s">
        <v>51</v>
      </c>
      <c r="E39" s="3">
        <v>3</v>
      </c>
      <c r="F39" s="13">
        <f t="shared" si="0"/>
        <v>0.6090277777777775</v>
      </c>
      <c r="H39" s="167" t="s">
        <v>109</v>
      </c>
    </row>
    <row r="40" spans="1:11" ht="19.5" customHeight="1" x14ac:dyDescent="0.4">
      <c r="A40" s="73">
        <f t="shared" si="3"/>
        <v>5.0629999999999997</v>
      </c>
      <c r="B40" s="8" t="s">
        <v>49</v>
      </c>
      <c r="C40" s="109" t="s">
        <v>124</v>
      </c>
      <c r="D40" s="17" t="s">
        <v>51</v>
      </c>
      <c r="E40" s="12">
        <v>3</v>
      </c>
      <c r="F40" s="13">
        <f t="shared" si="0"/>
        <v>0.61111111111111083</v>
      </c>
    </row>
    <row r="41" spans="1:11" ht="19.5" customHeight="1" x14ac:dyDescent="0.4">
      <c r="A41" s="73">
        <f t="shared" si="3"/>
        <v>5.0640000000000001</v>
      </c>
      <c r="B41" s="8" t="s">
        <v>49</v>
      </c>
      <c r="C41" s="100" t="s">
        <v>84</v>
      </c>
      <c r="D41" s="17" t="s">
        <v>51</v>
      </c>
      <c r="E41" s="12">
        <v>10</v>
      </c>
      <c r="F41" s="13">
        <f t="shared" si="0"/>
        <v>0.61319444444444415</v>
      </c>
    </row>
    <row r="42" spans="1:11" ht="19.5" customHeight="1" x14ac:dyDescent="0.4">
      <c r="A42" s="73">
        <f t="shared" si="3"/>
        <v>5.0650000000000004</v>
      </c>
      <c r="B42" s="8" t="s">
        <v>49</v>
      </c>
      <c r="C42" s="109" t="s">
        <v>125</v>
      </c>
      <c r="D42" s="17" t="s">
        <v>51</v>
      </c>
      <c r="E42" s="12">
        <v>10</v>
      </c>
      <c r="F42" s="13">
        <f t="shared" si="0"/>
        <v>0.62013888888888857</v>
      </c>
    </row>
    <row r="43" spans="1:11" ht="19.5" customHeight="1" x14ac:dyDescent="0.4">
      <c r="A43" s="10">
        <f>A37+0.01</f>
        <v>5.0699999999999985</v>
      </c>
      <c r="C43" s="108" t="s">
        <v>37</v>
      </c>
      <c r="E43" s="12"/>
      <c r="F43" s="13">
        <f t="shared" si="0"/>
        <v>0.62708333333333299</v>
      </c>
    </row>
    <row r="44" spans="1:11" ht="19.5" customHeight="1" x14ac:dyDescent="0.4">
      <c r="A44" s="73">
        <f t="shared" ref="A44:A47" si="4">A43+0.001</f>
        <v>5.0709999999999988</v>
      </c>
      <c r="B44" s="8" t="s">
        <v>49</v>
      </c>
      <c r="C44" s="100" t="s">
        <v>76</v>
      </c>
      <c r="D44" s="17" t="s">
        <v>35</v>
      </c>
      <c r="E44" s="3">
        <v>3</v>
      </c>
      <c r="F44" s="13">
        <f t="shared" si="0"/>
        <v>0.62708333333333299</v>
      </c>
    </row>
    <row r="45" spans="1:11" ht="19.5" customHeight="1" x14ac:dyDescent="0.4">
      <c r="A45" s="73">
        <f t="shared" si="4"/>
        <v>5.0719999999999992</v>
      </c>
      <c r="B45" s="8" t="s">
        <v>49</v>
      </c>
      <c r="C45" s="100" t="s">
        <v>77</v>
      </c>
      <c r="D45" s="17" t="s">
        <v>35</v>
      </c>
      <c r="E45" s="3">
        <v>3</v>
      </c>
      <c r="F45" s="13">
        <f t="shared" si="0"/>
        <v>0.62916666666666632</v>
      </c>
    </row>
    <row r="46" spans="1:11" ht="19.5" customHeight="1" x14ac:dyDescent="0.4">
      <c r="A46" s="73">
        <f t="shared" si="4"/>
        <v>5.0729999999999995</v>
      </c>
      <c r="B46" s="8" t="s">
        <v>49</v>
      </c>
      <c r="C46" s="100" t="s">
        <v>64</v>
      </c>
      <c r="D46" s="17" t="s">
        <v>35</v>
      </c>
      <c r="E46" s="3">
        <v>3</v>
      </c>
      <c r="F46" s="13">
        <f t="shared" si="0"/>
        <v>0.63124999999999964</v>
      </c>
    </row>
    <row r="47" spans="1:11" ht="19.5" customHeight="1" x14ac:dyDescent="0.4">
      <c r="A47" s="73">
        <f t="shared" si="4"/>
        <v>5.0739999999999998</v>
      </c>
      <c r="B47" s="8" t="s">
        <v>49</v>
      </c>
      <c r="C47" s="100" t="s">
        <v>78</v>
      </c>
      <c r="D47" s="17" t="s">
        <v>35</v>
      </c>
      <c r="E47" s="3">
        <v>3</v>
      </c>
      <c r="F47" s="13">
        <f t="shared" si="0"/>
        <v>0.63333333333333297</v>
      </c>
    </row>
    <row r="48" spans="1:11" ht="19.5" customHeight="1" x14ac:dyDescent="0.4">
      <c r="A48" s="73">
        <f t="shared" ref="A48:A49" si="5">A47+0.001</f>
        <v>5.0750000000000002</v>
      </c>
      <c r="B48" s="8" t="s">
        <v>49</v>
      </c>
      <c r="C48" s="100" t="s">
        <v>79</v>
      </c>
      <c r="D48" s="17" t="s">
        <v>35</v>
      </c>
      <c r="E48" s="3">
        <v>3</v>
      </c>
      <c r="F48" s="13">
        <f t="shared" si="0"/>
        <v>0.6354166666666663</v>
      </c>
    </row>
    <row r="49" spans="1:11" ht="19.5" customHeight="1" x14ac:dyDescent="0.4">
      <c r="A49" s="73">
        <f t="shared" si="5"/>
        <v>5.0760000000000005</v>
      </c>
      <c r="B49" s="8" t="s">
        <v>49</v>
      </c>
      <c r="C49" s="100" t="s">
        <v>80</v>
      </c>
      <c r="D49" s="17" t="s">
        <v>35</v>
      </c>
      <c r="E49" s="3">
        <v>3</v>
      </c>
      <c r="F49" s="13">
        <f t="shared" si="0"/>
        <v>0.63749999999999962</v>
      </c>
    </row>
    <row r="50" spans="1:11" ht="19.5" customHeight="1" x14ac:dyDescent="0.4">
      <c r="A50" s="73">
        <f t="shared" ref="A50" si="6">A49+0.001</f>
        <v>5.0770000000000008</v>
      </c>
      <c r="B50" s="8" t="s">
        <v>49</v>
      </c>
      <c r="C50" s="109" t="s">
        <v>81</v>
      </c>
      <c r="D50" s="17" t="s">
        <v>35</v>
      </c>
      <c r="E50" s="3">
        <v>3</v>
      </c>
      <c r="F50" s="13">
        <f t="shared" si="0"/>
        <v>0.63958333333333295</v>
      </c>
    </row>
    <row r="51" spans="1:11" ht="19.5" customHeight="1" x14ac:dyDescent="0.4">
      <c r="A51" s="7">
        <f>A43+0.01</f>
        <v>5.0799999999999983</v>
      </c>
      <c r="C51" s="108" t="s">
        <v>25</v>
      </c>
      <c r="E51" s="12"/>
      <c r="F51" s="13">
        <f t="shared" si="0"/>
        <v>0.64166666666666627</v>
      </c>
    </row>
    <row r="52" spans="1:11" ht="44.5" customHeight="1" x14ac:dyDescent="0.4">
      <c r="A52" s="63">
        <f>A51+0.001</f>
        <v>5.0809999999999986</v>
      </c>
      <c r="B52" s="83" t="s">
        <v>63</v>
      </c>
      <c r="C52" s="101" t="s">
        <v>65</v>
      </c>
      <c r="D52" s="102" t="s">
        <v>38</v>
      </c>
      <c r="E52" s="1">
        <v>0</v>
      </c>
      <c r="F52" s="87">
        <f t="shared" si="0"/>
        <v>0.64166666666666627</v>
      </c>
    </row>
    <row r="53" spans="1:11" ht="19.5" customHeight="1" x14ac:dyDescent="0.4">
      <c r="A53" s="174">
        <f>A51+0.01</f>
        <v>5.0899999999999981</v>
      </c>
      <c r="B53" s="175" t="s">
        <v>49</v>
      </c>
      <c r="C53" s="176" t="s">
        <v>26</v>
      </c>
      <c r="D53" s="177" t="s">
        <v>55</v>
      </c>
      <c r="E53" s="178"/>
      <c r="F53" s="179">
        <f t="shared" si="0"/>
        <v>0.64166666666666627</v>
      </c>
    </row>
    <row r="54" spans="1:11" ht="19" customHeight="1" x14ac:dyDescent="0.4">
      <c r="A54" s="139">
        <f t="shared" si="2"/>
        <v>5.0999999999999979</v>
      </c>
      <c r="B54" s="180"/>
      <c r="C54" s="141" t="s">
        <v>27</v>
      </c>
      <c r="D54" s="180"/>
      <c r="E54" s="143"/>
      <c r="F54" s="181">
        <f t="shared" si="0"/>
        <v>0.64166666666666627</v>
      </c>
    </row>
    <row r="55" spans="1:11" ht="19.5" customHeight="1" x14ac:dyDescent="0.4">
      <c r="A55" s="7">
        <f t="shared" ref="A55:A75" si="7">A54+0.01</f>
        <v>5.1099999999999977</v>
      </c>
      <c r="B55" s="158"/>
      <c r="C55" s="159" t="s">
        <v>60</v>
      </c>
      <c r="D55" s="160"/>
      <c r="E55" s="161">
        <v>15</v>
      </c>
      <c r="F55" s="13">
        <f t="shared" si="0"/>
        <v>0.64166666666666627</v>
      </c>
    </row>
    <row r="56" spans="1:11" ht="19.5" customHeight="1" x14ac:dyDescent="0.4">
      <c r="A56" s="7"/>
      <c r="B56" s="158"/>
      <c r="C56" s="159"/>
      <c r="D56" s="160"/>
      <c r="E56" s="161"/>
      <c r="F56" s="13">
        <f t="shared" si="0"/>
        <v>0.6520833333333329</v>
      </c>
    </row>
    <row r="57" spans="1:11" ht="21.5" customHeight="1" x14ac:dyDescent="0.4">
      <c r="A57" s="7">
        <v>6</v>
      </c>
      <c r="B57" s="8"/>
      <c r="C57" s="2" t="s">
        <v>14</v>
      </c>
      <c r="D57" s="17"/>
      <c r="E57" s="3"/>
      <c r="F57" s="13">
        <f t="shared" si="0"/>
        <v>0.6520833333333329</v>
      </c>
    </row>
    <row r="58" spans="1:11" ht="19.5" customHeight="1" x14ac:dyDescent="0.4">
      <c r="A58" s="139">
        <f t="shared" si="7"/>
        <v>6.01</v>
      </c>
      <c r="B58" s="145" t="s">
        <v>7</v>
      </c>
      <c r="C58" s="141" t="s">
        <v>28</v>
      </c>
      <c r="D58" s="142" t="s">
        <v>36</v>
      </c>
      <c r="E58" s="146"/>
      <c r="F58" s="144">
        <f t="shared" si="0"/>
        <v>0.6520833333333329</v>
      </c>
    </row>
    <row r="59" spans="1:11" ht="19.5" customHeight="1" x14ac:dyDescent="0.4">
      <c r="A59" s="139">
        <f>A58+0.01</f>
        <v>6.02</v>
      </c>
      <c r="B59" s="145" t="s">
        <v>7</v>
      </c>
      <c r="C59" s="141" t="s">
        <v>29</v>
      </c>
      <c r="D59" s="142" t="s">
        <v>34</v>
      </c>
      <c r="E59" s="146"/>
      <c r="F59" s="144">
        <f t="shared" si="0"/>
        <v>0.6520833333333329</v>
      </c>
    </row>
    <row r="60" spans="1:11" ht="19.5" customHeight="1" x14ac:dyDescent="0.4">
      <c r="A60" s="139">
        <f t="shared" si="7"/>
        <v>6.0299999999999994</v>
      </c>
      <c r="B60" s="145" t="s">
        <v>7</v>
      </c>
      <c r="C60" s="141" t="s">
        <v>40</v>
      </c>
      <c r="D60" s="142" t="s">
        <v>54</v>
      </c>
      <c r="E60" s="146"/>
      <c r="F60" s="144">
        <f t="shared" si="0"/>
        <v>0.6520833333333329</v>
      </c>
    </row>
    <row r="61" spans="1:11" ht="19.5" customHeight="1" x14ac:dyDescent="0.4">
      <c r="A61" s="139">
        <f t="shared" si="7"/>
        <v>6.0399999999999991</v>
      </c>
      <c r="B61" s="145" t="s">
        <v>7</v>
      </c>
      <c r="C61" s="141" t="s">
        <v>30</v>
      </c>
      <c r="D61" s="142" t="s">
        <v>50</v>
      </c>
      <c r="E61" s="146"/>
      <c r="F61" s="144">
        <f t="shared" si="0"/>
        <v>0.6520833333333329</v>
      </c>
    </row>
    <row r="62" spans="1:11" s="107" customFormat="1" ht="19.5" customHeight="1" x14ac:dyDescent="0.4">
      <c r="A62" s="7">
        <f t="shared" si="7"/>
        <v>6.0499999999999989</v>
      </c>
      <c r="B62" s="56" t="s">
        <v>7</v>
      </c>
      <c r="C62" s="2" t="s">
        <v>31</v>
      </c>
      <c r="E62" s="57"/>
      <c r="F62" s="13">
        <f t="shared" si="0"/>
        <v>0.6520833333333329</v>
      </c>
      <c r="H62" s="170"/>
      <c r="I62" s="170"/>
      <c r="J62" s="170"/>
      <c r="K62" s="170"/>
    </row>
    <row r="63" spans="1:11" s="107" customFormat="1" ht="19.5" customHeight="1" x14ac:dyDescent="0.4">
      <c r="A63" s="112">
        <f t="shared" ref="A63:A67" si="8">A62+0.001</f>
        <v>6.0509999999999993</v>
      </c>
      <c r="B63" s="93" t="s">
        <v>7</v>
      </c>
      <c r="C63" s="113" t="s">
        <v>91</v>
      </c>
      <c r="D63" s="114" t="s">
        <v>33</v>
      </c>
      <c r="E63" s="94">
        <v>3</v>
      </c>
      <c r="F63" s="13">
        <f t="shared" si="0"/>
        <v>0.6520833333333329</v>
      </c>
      <c r="H63" s="170"/>
      <c r="I63" s="170"/>
      <c r="J63" s="170"/>
      <c r="K63" s="170"/>
    </row>
    <row r="64" spans="1:11" s="107" customFormat="1" ht="24.5" customHeight="1" x14ac:dyDescent="0.4">
      <c r="A64" s="73">
        <f t="shared" si="8"/>
        <v>6.0519999999999996</v>
      </c>
      <c r="B64" s="56" t="s">
        <v>7</v>
      </c>
      <c r="C64" s="100" t="s">
        <v>92</v>
      </c>
      <c r="D64" s="17" t="s">
        <v>33</v>
      </c>
      <c r="E64" s="57">
        <v>3</v>
      </c>
      <c r="F64" s="13">
        <f t="shared" si="0"/>
        <v>0.65416666666666623</v>
      </c>
      <c r="H64" s="170"/>
      <c r="I64" s="170"/>
      <c r="J64" s="170"/>
      <c r="K64" s="170"/>
    </row>
    <row r="65" spans="1:11" s="107" customFormat="1" ht="24.5" customHeight="1" x14ac:dyDescent="0.4">
      <c r="A65" s="73">
        <f t="shared" si="8"/>
        <v>6.0529999999999999</v>
      </c>
      <c r="B65" s="56" t="s">
        <v>7</v>
      </c>
      <c r="C65" s="113" t="s">
        <v>93</v>
      </c>
      <c r="D65" s="17" t="s">
        <v>33</v>
      </c>
      <c r="E65" s="57">
        <v>3</v>
      </c>
      <c r="F65" s="13">
        <f t="shared" si="0"/>
        <v>0.65624999999999956</v>
      </c>
      <c r="H65" s="170"/>
      <c r="I65" s="170"/>
      <c r="J65" s="170"/>
      <c r="K65" s="170"/>
    </row>
    <row r="66" spans="1:11" s="107" customFormat="1" ht="24.5" customHeight="1" x14ac:dyDescent="0.4">
      <c r="A66" s="73">
        <f t="shared" si="8"/>
        <v>6.0540000000000003</v>
      </c>
      <c r="B66" s="56" t="s">
        <v>7</v>
      </c>
      <c r="C66" s="113" t="s">
        <v>94</v>
      </c>
      <c r="D66" s="17" t="s">
        <v>33</v>
      </c>
      <c r="E66" s="57">
        <v>3</v>
      </c>
      <c r="F66" s="13">
        <f t="shared" si="0"/>
        <v>0.65833333333333288</v>
      </c>
      <c r="H66" s="170"/>
      <c r="I66" s="170"/>
      <c r="J66" s="170"/>
      <c r="K66" s="170"/>
    </row>
    <row r="67" spans="1:11" s="107" customFormat="1" ht="24.5" customHeight="1" x14ac:dyDescent="0.4">
      <c r="A67" s="73">
        <f t="shared" si="8"/>
        <v>6.0550000000000006</v>
      </c>
      <c r="B67" s="56" t="s">
        <v>7</v>
      </c>
      <c r="C67" s="113" t="s">
        <v>95</v>
      </c>
      <c r="D67" s="17" t="s">
        <v>33</v>
      </c>
      <c r="E67" s="57">
        <v>3</v>
      </c>
      <c r="F67" s="13">
        <f t="shared" si="0"/>
        <v>0.66041666666666621</v>
      </c>
      <c r="H67" s="170"/>
      <c r="I67" s="170"/>
      <c r="J67" s="170"/>
      <c r="K67" s="170"/>
    </row>
    <row r="68" spans="1:11" s="107" customFormat="1" ht="14" customHeight="1" x14ac:dyDescent="0.4">
      <c r="A68" s="73">
        <v>6.056</v>
      </c>
      <c r="B68" s="56" t="s">
        <v>7</v>
      </c>
      <c r="C68" s="113" t="s">
        <v>118</v>
      </c>
      <c r="D68" s="17" t="s">
        <v>119</v>
      </c>
      <c r="E68" s="57">
        <v>3</v>
      </c>
      <c r="F68" s="13">
        <f t="shared" si="0"/>
        <v>0.66249999999999953</v>
      </c>
      <c r="H68" s="170"/>
      <c r="I68" s="170"/>
      <c r="J68" s="170"/>
      <c r="K68" s="170"/>
    </row>
    <row r="69" spans="1:11" s="107" customFormat="1" ht="19.5" customHeight="1" x14ac:dyDescent="0.4">
      <c r="A69" s="7">
        <f>A62+0.01</f>
        <v>6.0599999999999987</v>
      </c>
      <c r="B69" s="56" t="s">
        <v>7</v>
      </c>
      <c r="C69" s="2" t="s">
        <v>32</v>
      </c>
      <c r="D69" s="115"/>
      <c r="E69" s="18"/>
      <c r="F69" s="13">
        <f t="shared" si="0"/>
        <v>0.66458333333333286</v>
      </c>
      <c r="H69" s="170"/>
      <c r="I69" s="170"/>
      <c r="J69" s="170"/>
      <c r="K69" s="170"/>
    </row>
    <row r="70" spans="1:11" s="107" customFormat="1" ht="19.5" customHeight="1" x14ac:dyDescent="0.4">
      <c r="A70" s="95">
        <f>A69+0.001</f>
        <v>6.0609999999999991</v>
      </c>
      <c r="B70" s="11" t="s">
        <v>7</v>
      </c>
      <c r="C70" s="109" t="s">
        <v>116</v>
      </c>
      <c r="D70" s="116" t="s">
        <v>51</v>
      </c>
      <c r="E70" s="68">
        <v>2</v>
      </c>
      <c r="F70" s="92">
        <f t="shared" si="0"/>
        <v>0.66458333333333286</v>
      </c>
      <c r="H70" s="170"/>
      <c r="I70" s="170"/>
      <c r="J70" s="170"/>
      <c r="K70" s="170"/>
    </row>
    <row r="71" spans="1:11" ht="19.5" customHeight="1" x14ac:dyDescent="0.4">
      <c r="A71" s="7">
        <f>A69+0.01</f>
        <v>6.0699999999999985</v>
      </c>
      <c r="B71" s="56" t="s">
        <v>7</v>
      </c>
      <c r="C71" s="2" t="s">
        <v>37</v>
      </c>
      <c r="D71" s="17" t="s">
        <v>35</v>
      </c>
      <c r="E71" s="18"/>
      <c r="F71" s="13">
        <f t="shared" si="0"/>
        <v>0.66597222222222174</v>
      </c>
    </row>
    <row r="72" spans="1:11" s="111" customFormat="1" ht="19.5" customHeight="1" x14ac:dyDescent="0.4">
      <c r="A72" s="73">
        <f>A71+0.001</f>
        <v>6.0709999999999988</v>
      </c>
      <c r="B72" s="8" t="s">
        <v>7</v>
      </c>
      <c r="C72" s="100" t="s">
        <v>74</v>
      </c>
      <c r="D72" s="17" t="s">
        <v>35</v>
      </c>
      <c r="E72" s="86">
        <v>3</v>
      </c>
      <c r="F72" s="13">
        <f t="shared" si="0"/>
        <v>0.66597222222222174</v>
      </c>
      <c r="H72" s="129"/>
      <c r="I72" s="129"/>
      <c r="J72" s="129"/>
      <c r="K72" s="129"/>
    </row>
    <row r="73" spans="1:11" s="111" customFormat="1" ht="19.5" customHeight="1" x14ac:dyDescent="0.4">
      <c r="A73" s="73">
        <f t="shared" ref="A73" si="9">A72+0.001</f>
        <v>6.0719999999999992</v>
      </c>
      <c r="B73" s="8" t="s">
        <v>7</v>
      </c>
      <c r="C73" s="100" t="s">
        <v>75</v>
      </c>
      <c r="D73" s="17" t="s">
        <v>35</v>
      </c>
      <c r="E73" s="86">
        <v>3</v>
      </c>
      <c r="F73" s="13">
        <f t="shared" si="0"/>
        <v>0.66805555555555507</v>
      </c>
      <c r="H73" s="129"/>
      <c r="I73" s="129"/>
      <c r="J73" s="129"/>
      <c r="K73" s="129"/>
    </row>
    <row r="74" spans="1:11" ht="19.5" customHeight="1" x14ac:dyDescent="0.4">
      <c r="A74" s="139">
        <f>A71+0.01</f>
        <v>6.0799999999999983</v>
      </c>
      <c r="B74" s="145" t="s">
        <v>7</v>
      </c>
      <c r="C74" s="141" t="s">
        <v>25</v>
      </c>
      <c r="D74" s="142" t="s">
        <v>38</v>
      </c>
      <c r="E74" s="146"/>
      <c r="F74" s="144">
        <f t="shared" si="0"/>
        <v>0.6701388888888884</v>
      </c>
    </row>
    <row r="75" spans="1:11" ht="19.5" customHeight="1" x14ac:dyDescent="0.4">
      <c r="A75" s="7">
        <f t="shared" si="7"/>
        <v>6.0899999999999981</v>
      </c>
      <c r="B75" s="56" t="s">
        <v>9</v>
      </c>
      <c r="C75" s="2" t="s">
        <v>105</v>
      </c>
      <c r="D75" s="17" t="s">
        <v>104</v>
      </c>
      <c r="E75" s="18">
        <v>3</v>
      </c>
      <c r="F75" s="13">
        <f t="shared" si="0"/>
        <v>0.6701388888888884</v>
      </c>
    </row>
    <row r="76" spans="1:11" ht="19.5" customHeight="1" x14ac:dyDescent="0.4">
      <c r="A76" s="139">
        <f>A75+0.01</f>
        <v>6.0999999999999979</v>
      </c>
      <c r="B76" s="145" t="s">
        <v>7</v>
      </c>
      <c r="C76" s="141" t="s">
        <v>27</v>
      </c>
      <c r="D76" s="142" t="s">
        <v>39</v>
      </c>
      <c r="E76" s="146"/>
      <c r="F76" s="144">
        <f t="shared" si="0"/>
        <v>0.67222222222222172</v>
      </c>
    </row>
    <row r="77" spans="1:11" ht="19.5" customHeight="1" x14ac:dyDescent="0.4">
      <c r="A77" s="58"/>
      <c r="B77" s="117"/>
      <c r="C77" s="110"/>
      <c r="D77" s="111"/>
      <c r="E77" s="59"/>
      <c r="F77" s="13">
        <f t="shared" si="0"/>
        <v>0.67222222222222172</v>
      </c>
    </row>
    <row r="78" spans="1:11" ht="19.5" customHeight="1" x14ac:dyDescent="0.4">
      <c r="A78" s="7">
        <v>7</v>
      </c>
      <c r="B78" s="56"/>
      <c r="C78" s="2" t="s">
        <v>56</v>
      </c>
      <c r="D78" s="9"/>
      <c r="E78" s="18"/>
      <c r="F78" s="13">
        <f t="shared" si="0"/>
        <v>0.67222222222222172</v>
      </c>
    </row>
    <row r="79" spans="1:11" s="111" customFormat="1" ht="19.5" customHeight="1" x14ac:dyDescent="0.4">
      <c r="A79" s="7">
        <f t="shared" ref="A79:A102" si="10">A78+0.01</f>
        <v>7.01</v>
      </c>
      <c r="B79" s="8" t="s">
        <v>49</v>
      </c>
      <c r="C79" s="2" t="s">
        <v>28</v>
      </c>
      <c r="D79" s="118"/>
      <c r="E79" s="119"/>
      <c r="F79" s="13">
        <f t="shared" si="0"/>
        <v>0.67222222222222172</v>
      </c>
      <c r="H79" s="129"/>
      <c r="I79" s="129"/>
      <c r="J79" s="129"/>
      <c r="K79" s="129"/>
    </row>
    <row r="80" spans="1:11" s="120" customFormat="1" ht="19.5" customHeight="1" x14ac:dyDescent="0.4">
      <c r="A80" s="7">
        <f>A79+0.01</f>
        <v>7.02</v>
      </c>
      <c r="B80" s="118"/>
      <c r="C80" s="100" t="s">
        <v>86</v>
      </c>
      <c r="D80" s="17" t="s">
        <v>36</v>
      </c>
      <c r="E80" s="86">
        <v>3</v>
      </c>
      <c r="F80" s="13">
        <f t="shared" si="0"/>
        <v>0.67222222222222172</v>
      </c>
      <c r="H80" s="171"/>
      <c r="I80" s="171"/>
      <c r="J80" s="171"/>
      <c r="K80" s="171"/>
    </row>
    <row r="81" spans="1:11" s="111" customFormat="1" ht="19.5" customHeight="1" x14ac:dyDescent="0.4">
      <c r="A81" s="10">
        <f>A80+0.01</f>
        <v>7.0299999999999994</v>
      </c>
      <c r="B81" s="8" t="s">
        <v>49</v>
      </c>
      <c r="C81" s="2" t="s">
        <v>29</v>
      </c>
      <c r="E81" s="15"/>
      <c r="F81" s="13">
        <f t="shared" si="0"/>
        <v>0.67430555555555505</v>
      </c>
      <c r="H81" s="129"/>
      <c r="I81" s="129"/>
      <c r="J81" s="129"/>
      <c r="K81" s="129"/>
    </row>
    <row r="82" spans="1:11" s="111" customFormat="1" ht="23.5" customHeight="1" x14ac:dyDescent="0.4">
      <c r="A82" s="73">
        <f>A80+0.001</f>
        <v>7.0209999999999999</v>
      </c>
      <c r="B82" s="118"/>
      <c r="C82" s="100" t="s">
        <v>88</v>
      </c>
      <c r="D82" s="17" t="s">
        <v>34</v>
      </c>
      <c r="E82" s="86">
        <v>3</v>
      </c>
      <c r="F82" s="13">
        <f t="shared" si="0"/>
        <v>0.67430555555555505</v>
      </c>
      <c r="H82" s="129"/>
      <c r="I82" s="129"/>
      <c r="J82" s="129"/>
      <c r="K82" s="129"/>
    </row>
    <row r="83" spans="1:11" s="111" customFormat="1" ht="19.5" customHeight="1" x14ac:dyDescent="0.4">
      <c r="A83" s="147">
        <f>A81+0.001</f>
        <v>7.0309999999999997</v>
      </c>
      <c r="B83" s="140" t="s">
        <v>49</v>
      </c>
      <c r="C83" s="141" t="s">
        <v>42</v>
      </c>
      <c r="D83" s="142" t="s">
        <v>6</v>
      </c>
      <c r="E83" s="148"/>
      <c r="F83" s="13">
        <f t="shared" si="0"/>
        <v>0.67638888888888837</v>
      </c>
      <c r="H83" s="129"/>
      <c r="I83" s="129"/>
      <c r="J83" s="129"/>
      <c r="K83" s="129"/>
    </row>
    <row r="84" spans="1:11" s="111" customFormat="1" ht="19.5" customHeight="1" x14ac:dyDescent="0.4">
      <c r="A84" s="139">
        <f>A81+0.01</f>
        <v>7.0399999999999991</v>
      </c>
      <c r="B84" s="140" t="s">
        <v>49</v>
      </c>
      <c r="C84" s="141" t="s">
        <v>40</v>
      </c>
      <c r="D84" s="142" t="s">
        <v>54</v>
      </c>
      <c r="E84" s="143"/>
      <c r="F84" s="144">
        <f t="shared" si="0"/>
        <v>0.67638888888888837</v>
      </c>
      <c r="H84" s="129"/>
      <c r="I84" s="129"/>
      <c r="J84" s="129"/>
      <c r="K84" s="129"/>
    </row>
    <row r="85" spans="1:11" s="111" customFormat="1" ht="19.5" customHeight="1" x14ac:dyDescent="0.4">
      <c r="A85" s="7">
        <f t="shared" si="10"/>
        <v>7.0499999999999989</v>
      </c>
      <c r="B85" s="8"/>
      <c r="C85" s="2" t="s">
        <v>30</v>
      </c>
      <c r="E85" s="3"/>
      <c r="F85" s="13">
        <f t="shared" si="0"/>
        <v>0.67638888888888837</v>
      </c>
      <c r="H85" s="129"/>
      <c r="I85" s="129"/>
      <c r="J85" s="129"/>
      <c r="K85" s="129"/>
    </row>
    <row r="86" spans="1:11" s="111" customFormat="1" ht="54.5" customHeight="1" x14ac:dyDescent="0.4">
      <c r="A86" s="63">
        <f>A85+0.001</f>
        <v>7.0509999999999993</v>
      </c>
      <c r="B86" s="83" t="s">
        <v>63</v>
      </c>
      <c r="C86" s="121" t="s">
        <v>70</v>
      </c>
      <c r="D86" s="102" t="s">
        <v>50</v>
      </c>
      <c r="E86" s="1">
        <v>0</v>
      </c>
      <c r="F86" s="87">
        <f t="shared" si="0"/>
        <v>0.67638888888888837</v>
      </c>
      <c r="H86" s="129"/>
      <c r="I86" s="129"/>
      <c r="J86" s="129"/>
      <c r="K86" s="129"/>
    </row>
    <row r="87" spans="1:11" s="111" customFormat="1" ht="65.5" customHeight="1" x14ac:dyDescent="0.4">
      <c r="A87" s="63">
        <f t="shared" ref="A87:A93" si="11">A86+0.001</f>
        <v>7.0519999999999996</v>
      </c>
      <c r="B87" s="83" t="s">
        <v>63</v>
      </c>
      <c r="C87" s="121" t="s">
        <v>71</v>
      </c>
      <c r="D87" s="102" t="s">
        <v>50</v>
      </c>
      <c r="E87" s="1">
        <v>0</v>
      </c>
      <c r="F87" s="87">
        <f t="shared" si="0"/>
        <v>0.67638888888888837</v>
      </c>
      <c r="H87" s="129"/>
      <c r="I87" s="129"/>
      <c r="J87" s="129"/>
      <c r="K87" s="129"/>
    </row>
    <row r="88" spans="1:11" s="111" customFormat="1" ht="54.5" customHeight="1" x14ac:dyDescent="0.4">
      <c r="A88" s="63">
        <f t="shared" si="11"/>
        <v>7.0529999999999999</v>
      </c>
      <c r="B88" s="83" t="s">
        <v>63</v>
      </c>
      <c r="C88" s="121" t="s">
        <v>72</v>
      </c>
      <c r="D88" s="102" t="s">
        <v>50</v>
      </c>
      <c r="E88" s="1">
        <v>0</v>
      </c>
      <c r="F88" s="87">
        <f t="shared" si="0"/>
        <v>0.67638888888888837</v>
      </c>
      <c r="H88" s="129"/>
      <c r="I88" s="129"/>
      <c r="J88" s="129"/>
      <c r="K88" s="129"/>
    </row>
    <row r="89" spans="1:11" s="111" customFormat="1" ht="53.5" customHeight="1" x14ac:dyDescent="0.4">
      <c r="A89" s="88">
        <f t="shared" si="11"/>
        <v>7.0540000000000003</v>
      </c>
      <c r="B89" s="89" t="s">
        <v>63</v>
      </c>
      <c r="C89" s="163" t="s">
        <v>73</v>
      </c>
      <c r="D89" s="106" t="s">
        <v>50</v>
      </c>
      <c r="E89" s="90">
        <v>0</v>
      </c>
      <c r="F89" s="91">
        <f t="shared" si="0"/>
        <v>0.67638888888888837</v>
      </c>
      <c r="H89" s="129"/>
      <c r="I89" s="129"/>
      <c r="J89" s="129"/>
      <c r="K89" s="129"/>
    </row>
    <row r="90" spans="1:11" s="164" customFormat="1" ht="53.5" customHeight="1" x14ac:dyDescent="0.4">
      <c r="A90" s="73">
        <f t="shared" ref="A90:A91" si="12">A88+0.001</f>
        <v>7.0540000000000003</v>
      </c>
      <c r="B90" s="84" t="s">
        <v>9</v>
      </c>
      <c r="C90" s="103" t="s">
        <v>102</v>
      </c>
      <c r="D90" s="104" t="s">
        <v>50</v>
      </c>
      <c r="E90" s="57">
        <v>3</v>
      </c>
      <c r="F90" s="13">
        <f t="shared" si="0"/>
        <v>0.67638888888888837</v>
      </c>
      <c r="H90" s="84"/>
      <c r="I90" s="84"/>
      <c r="J90" s="84"/>
      <c r="K90" s="84"/>
    </row>
    <row r="91" spans="1:11" s="164" customFormat="1" ht="14" customHeight="1" x14ac:dyDescent="0.4">
      <c r="A91" s="73">
        <f t="shared" si="12"/>
        <v>7.0550000000000006</v>
      </c>
      <c r="B91" s="84" t="s">
        <v>49</v>
      </c>
      <c r="C91" s="103" t="s">
        <v>103</v>
      </c>
      <c r="D91" s="104" t="s">
        <v>50</v>
      </c>
      <c r="E91" s="57">
        <v>3</v>
      </c>
      <c r="F91" s="13">
        <f t="shared" ref="F91:F92" si="13">F90+TIME(0,E90,0)</f>
        <v>0.6784722222222217</v>
      </c>
      <c r="H91" s="84"/>
      <c r="I91" s="84"/>
      <c r="J91" s="84"/>
      <c r="K91" s="84"/>
    </row>
    <row r="92" spans="1:11" s="111" customFormat="1" ht="19.5" customHeight="1" x14ac:dyDescent="0.4">
      <c r="A92" s="10">
        <f>A85+0.01</f>
        <v>7.0599999999999987</v>
      </c>
      <c r="C92" s="108" t="s">
        <v>31</v>
      </c>
      <c r="E92" s="12"/>
      <c r="F92" s="13">
        <f t="shared" si="13"/>
        <v>0.68055555555555503</v>
      </c>
      <c r="H92" s="129"/>
      <c r="I92" s="129"/>
      <c r="J92" s="129"/>
      <c r="K92" s="129"/>
    </row>
    <row r="93" spans="1:11" s="111" customFormat="1" ht="84.5" customHeight="1" x14ac:dyDescent="0.4">
      <c r="A93" s="63">
        <f t="shared" si="11"/>
        <v>7.0609999999999991</v>
      </c>
      <c r="B93" s="83" t="s">
        <v>49</v>
      </c>
      <c r="C93" s="121" t="s">
        <v>121</v>
      </c>
      <c r="D93" s="102" t="s">
        <v>122</v>
      </c>
      <c r="E93" s="85">
        <v>0</v>
      </c>
      <c r="F93" s="87">
        <f t="shared" ref="F93:F124" si="14">F92+TIME(0,E92,0)</f>
        <v>0.68055555555555503</v>
      </c>
      <c r="H93" s="129"/>
      <c r="I93" s="129"/>
      <c r="J93" s="129"/>
      <c r="K93" s="129"/>
    </row>
    <row r="94" spans="1:11" s="111" customFormat="1" ht="19.5" customHeight="1" x14ac:dyDescent="0.4">
      <c r="A94" s="7">
        <f>A92+0.01</f>
        <v>7.0699999999999985</v>
      </c>
      <c r="B94" s="122"/>
      <c r="C94" s="2" t="s">
        <v>32</v>
      </c>
      <c r="E94" s="3"/>
      <c r="F94" s="13">
        <f t="shared" si="14"/>
        <v>0.68055555555555503</v>
      </c>
      <c r="H94" s="129"/>
      <c r="I94" s="129"/>
      <c r="J94" s="129"/>
      <c r="K94" s="129"/>
    </row>
    <row r="95" spans="1:11" s="111" customFormat="1" ht="13" customHeight="1" x14ac:dyDescent="0.4">
      <c r="A95" s="73">
        <f>A94+0.001</f>
        <v>7.0709999999999988</v>
      </c>
      <c r="B95" s="8" t="s">
        <v>49</v>
      </c>
      <c r="C95" s="100" t="s">
        <v>85</v>
      </c>
      <c r="D95" s="17" t="s">
        <v>51</v>
      </c>
      <c r="E95" s="3">
        <v>3</v>
      </c>
      <c r="F95" s="13">
        <f t="shared" si="14"/>
        <v>0.68055555555555503</v>
      </c>
      <c r="H95" s="129"/>
      <c r="I95" s="129"/>
      <c r="J95" s="129"/>
      <c r="K95" s="129"/>
    </row>
    <row r="96" spans="1:11" s="111" customFormat="1" ht="13" customHeight="1" x14ac:dyDescent="0.4">
      <c r="A96" s="73">
        <f t="shared" ref="A96:A98" si="15">A95+0.001</f>
        <v>7.0719999999999992</v>
      </c>
      <c r="B96" s="8" t="s">
        <v>9</v>
      </c>
      <c r="C96" s="100" t="s">
        <v>126</v>
      </c>
      <c r="D96" s="17" t="s">
        <v>51</v>
      </c>
      <c r="E96" s="3">
        <v>2</v>
      </c>
      <c r="F96" s="13">
        <f t="shared" si="14"/>
        <v>0.68263888888888835</v>
      </c>
      <c r="H96" s="129"/>
      <c r="I96" s="129"/>
      <c r="J96" s="129"/>
      <c r="K96" s="129"/>
    </row>
    <row r="97" spans="1:11" s="111" customFormat="1" ht="13" customHeight="1" x14ac:dyDescent="0.4">
      <c r="A97" s="73">
        <f t="shared" si="15"/>
        <v>7.0729999999999995</v>
      </c>
      <c r="B97" s="8" t="s">
        <v>9</v>
      </c>
      <c r="C97" s="100" t="s">
        <v>127</v>
      </c>
      <c r="D97" s="17" t="s">
        <v>51</v>
      </c>
      <c r="E97" s="3">
        <v>5</v>
      </c>
      <c r="F97" s="13">
        <f t="shared" si="14"/>
        <v>0.68402777777777724</v>
      </c>
      <c r="H97" s="129"/>
      <c r="I97" s="129"/>
      <c r="J97" s="129"/>
      <c r="K97" s="129"/>
    </row>
    <row r="98" spans="1:11" s="111" customFormat="1" ht="13" customHeight="1" x14ac:dyDescent="0.4">
      <c r="A98" s="73">
        <f t="shared" si="15"/>
        <v>7.0739999999999998</v>
      </c>
      <c r="B98" s="8" t="s">
        <v>49</v>
      </c>
      <c r="C98" s="100" t="s">
        <v>128</v>
      </c>
      <c r="D98" s="17" t="s">
        <v>51</v>
      </c>
      <c r="E98" s="3">
        <v>3</v>
      </c>
      <c r="F98" s="13">
        <f t="shared" si="14"/>
        <v>0.68749999999999944</v>
      </c>
      <c r="H98" s="129"/>
      <c r="I98" s="129"/>
      <c r="J98" s="129"/>
      <c r="K98" s="129"/>
    </row>
    <row r="99" spans="1:11" s="111" customFormat="1" ht="13.5" customHeight="1" x14ac:dyDescent="0.4">
      <c r="A99" s="7">
        <f>A94+0.01</f>
        <v>7.0799999999999983</v>
      </c>
      <c r="B99" s="122"/>
      <c r="C99" s="2" t="s">
        <v>37</v>
      </c>
      <c r="D99" s="122"/>
      <c r="E99" s="123"/>
      <c r="F99" s="13">
        <f t="shared" si="14"/>
        <v>0.68958333333333277</v>
      </c>
      <c r="H99" s="129"/>
      <c r="I99" s="129"/>
      <c r="J99" s="129"/>
      <c r="K99" s="129"/>
    </row>
    <row r="100" spans="1:11" s="111" customFormat="1" ht="14" customHeight="1" x14ac:dyDescent="0.4">
      <c r="A100" s="73">
        <f t="shared" ref="A100" si="16">A99+0.001</f>
        <v>7.0809999999999986</v>
      </c>
      <c r="B100" s="8" t="s">
        <v>9</v>
      </c>
      <c r="C100" s="100" t="s">
        <v>82</v>
      </c>
      <c r="D100" s="17" t="s">
        <v>35</v>
      </c>
      <c r="E100" s="86">
        <v>3</v>
      </c>
      <c r="F100" s="13">
        <f t="shared" si="14"/>
        <v>0.68958333333333277</v>
      </c>
      <c r="H100" s="129"/>
      <c r="I100" s="129"/>
      <c r="J100" s="129"/>
      <c r="K100" s="129"/>
    </row>
    <row r="101" spans="1:11" s="111" customFormat="1" ht="13" customHeight="1" x14ac:dyDescent="0.4">
      <c r="A101" s="139">
        <f>A99+0.01</f>
        <v>7.0899999999999981</v>
      </c>
      <c r="B101" s="140" t="s">
        <v>49</v>
      </c>
      <c r="C101" s="141" t="s">
        <v>25</v>
      </c>
      <c r="D101" s="142" t="s">
        <v>38</v>
      </c>
      <c r="E101" s="143"/>
      <c r="F101" s="144">
        <f t="shared" si="14"/>
        <v>0.6916666666666661</v>
      </c>
      <c r="H101" s="129"/>
      <c r="I101" s="129"/>
      <c r="J101" s="129"/>
      <c r="K101" s="129"/>
    </row>
    <row r="102" spans="1:11" s="111" customFormat="1" ht="14" customHeight="1" x14ac:dyDescent="0.4">
      <c r="A102" s="7">
        <f t="shared" si="10"/>
        <v>7.0999999999999979</v>
      </c>
      <c r="C102" s="2" t="s">
        <v>26</v>
      </c>
      <c r="E102" s="3"/>
      <c r="F102" s="13">
        <f t="shared" si="14"/>
        <v>0.6916666666666661</v>
      </c>
      <c r="H102" s="129"/>
      <c r="I102" s="129"/>
      <c r="J102" s="129"/>
      <c r="K102" s="129"/>
    </row>
    <row r="103" spans="1:11" s="111" customFormat="1" ht="27" customHeight="1" x14ac:dyDescent="0.4">
      <c r="A103" s="73">
        <f t="shared" ref="A103:A105" si="17">A102+0.001</f>
        <v>7.1009999999999982</v>
      </c>
      <c r="B103" s="9" t="s">
        <v>49</v>
      </c>
      <c r="C103" s="100" t="s">
        <v>87</v>
      </c>
      <c r="D103" s="17" t="s">
        <v>104</v>
      </c>
      <c r="E103" s="3">
        <v>3</v>
      </c>
      <c r="F103" s="13">
        <f t="shared" si="14"/>
        <v>0.6916666666666661</v>
      </c>
      <c r="H103" s="129"/>
      <c r="I103" s="129"/>
      <c r="J103" s="129"/>
      <c r="K103" s="129"/>
    </row>
    <row r="104" spans="1:11" s="111" customFormat="1" ht="14" customHeight="1" x14ac:dyDescent="0.4">
      <c r="A104" s="7">
        <f>A102+0.01</f>
        <v>7.1099999999999977</v>
      </c>
      <c r="B104" s="8" t="s">
        <v>49</v>
      </c>
      <c r="C104" s="2" t="s">
        <v>27</v>
      </c>
      <c r="D104" s="17" t="s">
        <v>39</v>
      </c>
      <c r="E104" s="3"/>
      <c r="F104" s="13">
        <f t="shared" si="14"/>
        <v>0.69374999999999942</v>
      </c>
      <c r="H104" s="129"/>
      <c r="I104" s="129"/>
      <c r="J104" s="129"/>
      <c r="K104" s="129"/>
    </row>
    <row r="105" spans="1:11" s="111" customFormat="1" ht="62.5" customHeight="1" x14ac:dyDescent="0.4">
      <c r="A105" s="63">
        <f t="shared" si="17"/>
        <v>7.110999999999998</v>
      </c>
      <c r="B105" s="83" t="s">
        <v>63</v>
      </c>
      <c r="C105" s="101" t="s">
        <v>99</v>
      </c>
      <c r="D105" s="102" t="s">
        <v>39</v>
      </c>
      <c r="E105" s="1">
        <v>0</v>
      </c>
      <c r="F105" s="87">
        <f t="shared" si="14"/>
        <v>0.69374999999999942</v>
      </c>
      <c r="H105" s="129"/>
      <c r="I105" s="129"/>
      <c r="J105" s="129"/>
      <c r="K105" s="129"/>
    </row>
    <row r="106" spans="1:11" ht="14" customHeight="1" x14ac:dyDescent="0.4">
      <c r="A106" s="7"/>
      <c r="B106" s="122"/>
      <c r="C106" s="124"/>
      <c r="D106" s="122"/>
      <c r="E106" s="3"/>
      <c r="F106" s="13">
        <f t="shared" si="14"/>
        <v>0.69374999999999942</v>
      </c>
    </row>
    <row r="107" spans="1:11" ht="14.5" customHeight="1" x14ac:dyDescent="0.4">
      <c r="A107" s="7">
        <v>8</v>
      </c>
      <c r="B107" s="8"/>
      <c r="C107" s="2" t="s">
        <v>15</v>
      </c>
      <c r="D107" s="17"/>
      <c r="E107" s="3"/>
      <c r="F107" s="13">
        <f t="shared" si="14"/>
        <v>0.69374999999999942</v>
      </c>
    </row>
    <row r="108" spans="1:11" s="125" customFormat="1" ht="12.5" customHeight="1" x14ac:dyDescent="0.4">
      <c r="A108" s="7">
        <f t="shared" ref="A108" si="18">A107+0.01</f>
        <v>8.01</v>
      </c>
      <c r="B108" s="9" t="s">
        <v>9</v>
      </c>
      <c r="C108" s="2" t="s">
        <v>43</v>
      </c>
      <c r="D108" s="17" t="s">
        <v>6</v>
      </c>
      <c r="E108" s="18">
        <v>10</v>
      </c>
      <c r="F108" s="13">
        <f t="shared" si="14"/>
        <v>0.69374999999999942</v>
      </c>
      <c r="H108" s="172"/>
      <c r="I108" s="172"/>
      <c r="J108" s="172"/>
      <c r="K108" s="172"/>
    </row>
    <row r="109" spans="1:11" s="125" customFormat="1" ht="12" customHeight="1" x14ac:dyDescent="0.4">
      <c r="A109" s="7">
        <f>A108+0.01</f>
        <v>8.02</v>
      </c>
      <c r="B109" s="8" t="s">
        <v>9</v>
      </c>
      <c r="C109" s="2" t="s">
        <v>46</v>
      </c>
      <c r="D109" s="17"/>
      <c r="E109" s="18">
        <v>3</v>
      </c>
      <c r="F109" s="13">
        <f t="shared" si="14"/>
        <v>0.70069444444444384</v>
      </c>
      <c r="H109" s="172"/>
      <c r="I109" s="172"/>
      <c r="J109" s="172"/>
      <c r="K109" s="172"/>
    </row>
    <row r="110" spans="1:11" ht="14" customHeight="1" x14ac:dyDescent="0.4">
      <c r="A110" s="7">
        <f>A109+0.01</f>
        <v>8.0299999999999994</v>
      </c>
      <c r="B110" s="8"/>
      <c r="C110" s="2" t="s">
        <v>44</v>
      </c>
      <c r="D110" s="17"/>
      <c r="E110" s="3"/>
      <c r="F110" s="13">
        <f t="shared" si="14"/>
        <v>0.70277777777777717</v>
      </c>
      <c r="I110" s="126"/>
    </row>
    <row r="111" spans="1:11" ht="25.5" customHeight="1" x14ac:dyDescent="0.4">
      <c r="A111" s="16">
        <f>A110+0.001</f>
        <v>8.0309999999999988</v>
      </c>
      <c r="B111" s="8" t="s">
        <v>9</v>
      </c>
      <c r="C111" s="127" t="s">
        <v>97</v>
      </c>
      <c r="D111" s="9" t="s">
        <v>107</v>
      </c>
      <c r="E111" s="3">
        <v>5</v>
      </c>
      <c r="F111" s="13">
        <f t="shared" si="14"/>
        <v>0.70277777777777717</v>
      </c>
      <c r="I111" s="126"/>
    </row>
    <row r="112" spans="1:11" ht="11.5" customHeight="1" x14ac:dyDescent="0.4">
      <c r="A112" s="16">
        <f>A111+0.001</f>
        <v>8.0319999999999983</v>
      </c>
      <c r="B112" s="8" t="s">
        <v>9</v>
      </c>
      <c r="C112" s="127" t="s">
        <v>52</v>
      </c>
      <c r="D112" s="9" t="s">
        <v>50</v>
      </c>
      <c r="E112" s="3">
        <v>5</v>
      </c>
      <c r="F112" s="13">
        <f t="shared" si="14"/>
        <v>0.70624999999999938</v>
      </c>
      <c r="I112" s="126"/>
    </row>
    <row r="113" spans="1:11" ht="14" customHeight="1" x14ac:dyDescent="0.4">
      <c r="A113" s="16">
        <f>A112+0.001</f>
        <v>8.0329999999999977</v>
      </c>
      <c r="B113" s="8" t="s">
        <v>9</v>
      </c>
      <c r="C113" s="128" t="s">
        <v>53</v>
      </c>
      <c r="D113" s="19" t="s">
        <v>41</v>
      </c>
      <c r="E113" s="3">
        <v>0</v>
      </c>
      <c r="F113" s="13">
        <f t="shared" si="14"/>
        <v>0.70972222222222159</v>
      </c>
      <c r="I113" s="126"/>
    </row>
    <row r="114" spans="1:11" s="111" customFormat="1" ht="15" customHeight="1" x14ac:dyDescent="0.4">
      <c r="A114" s="153">
        <f>A113+0.001</f>
        <v>8.0339999999999971</v>
      </c>
      <c r="B114" s="156" t="s">
        <v>9</v>
      </c>
      <c r="C114" s="165" t="s">
        <v>16</v>
      </c>
      <c r="D114" s="166" t="s">
        <v>104</v>
      </c>
      <c r="E114" s="146">
        <v>0</v>
      </c>
      <c r="F114" s="144">
        <f t="shared" si="14"/>
        <v>0.70972222222222159</v>
      </c>
      <c r="H114" s="129"/>
      <c r="I114" s="129"/>
      <c r="J114" s="129"/>
      <c r="K114" s="129"/>
    </row>
    <row r="115" spans="1:11" s="111" customFormat="1" ht="12" customHeight="1" x14ac:dyDescent="0.4">
      <c r="A115" s="14">
        <f>A110+0.01</f>
        <v>8.0399999999999991</v>
      </c>
      <c r="B115" s="9"/>
      <c r="C115" s="60" t="s">
        <v>45</v>
      </c>
      <c r="D115" s="130"/>
      <c r="E115" s="61"/>
      <c r="F115" s="13">
        <f t="shared" si="14"/>
        <v>0.70972222222222159</v>
      </c>
      <c r="H115" s="129"/>
      <c r="I115" s="129"/>
      <c r="J115" s="129"/>
      <c r="K115" s="129"/>
    </row>
    <row r="116" spans="1:11" s="111" customFormat="1" ht="12" customHeight="1" x14ac:dyDescent="0.4">
      <c r="A116" s="16">
        <f t="shared" ref="A116:A121" si="19">A115+0.001</f>
        <v>8.0409999999999986</v>
      </c>
      <c r="B116" s="9" t="s">
        <v>9</v>
      </c>
      <c r="C116" s="131" t="s">
        <v>47</v>
      </c>
      <c r="D116" s="8" t="s">
        <v>41</v>
      </c>
      <c r="E116" s="61">
        <v>0</v>
      </c>
      <c r="F116" s="13">
        <f t="shared" si="14"/>
        <v>0.70972222222222159</v>
      </c>
      <c r="H116" s="129"/>
      <c r="I116" s="129"/>
      <c r="J116" s="129"/>
      <c r="K116" s="129"/>
    </row>
    <row r="117" spans="1:11" s="111" customFormat="1" ht="12" customHeight="1" x14ac:dyDescent="0.4">
      <c r="A117" s="16">
        <f t="shared" si="19"/>
        <v>8.041999999999998</v>
      </c>
      <c r="B117" s="8" t="s">
        <v>9</v>
      </c>
      <c r="C117" s="131" t="s">
        <v>48</v>
      </c>
      <c r="D117" s="8" t="s">
        <v>12</v>
      </c>
      <c r="E117" s="61">
        <v>0</v>
      </c>
      <c r="F117" s="13">
        <f t="shared" si="14"/>
        <v>0.70972222222222159</v>
      </c>
      <c r="H117" s="129"/>
      <c r="I117" s="129"/>
      <c r="J117" s="129"/>
      <c r="K117" s="129"/>
    </row>
    <row r="118" spans="1:11" ht="25" customHeight="1" x14ac:dyDescent="0.4">
      <c r="A118" s="62">
        <f t="shared" si="19"/>
        <v>8.0429999999999975</v>
      </c>
      <c r="B118" s="9" t="s">
        <v>9</v>
      </c>
      <c r="C118" s="132" t="s">
        <v>100</v>
      </c>
      <c r="D118" s="183" t="s">
        <v>130</v>
      </c>
      <c r="E118" s="61">
        <v>5</v>
      </c>
      <c r="F118" s="13">
        <f t="shared" si="14"/>
        <v>0.70972222222222159</v>
      </c>
      <c r="I118" s="126"/>
    </row>
    <row r="119" spans="1:11" s="133" customFormat="1" ht="12" customHeight="1" x14ac:dyDescent="0.4">
      <c r="A119" s="147">
        <f t="shared" si="19"/>
        <v>8.0439999999999969</v>
      </c>
      <c r="B119" s="149" t="s">
        <v>9</v>
      </c>
      <c r="C119" s="150" t="s">
        <v>17</v>
      </c>
      <c r="D119" s="151" t="s">
        <v>11</v>
      </c>
      <c r="E119" s="152">
        <v>0</v>
      </c>
      <c r="F119" s="144">
        <f t="shared" si="14"/>
        <v>0.7131944444444438</v>
      </c>
      <c r="H119" s="173"/>
      <c r="I119" s="134"/>
      <c r="J119" s="173"/>
      <c r="K119" s="173"/>
    </row>
    <row r="120" spans="1:11" s="133" customFormat="1" ht="12" customHeight="1" x14ac:dyDescent="0.4">
      <c r="A120" s="153">
        <f t="shared" si="19"/>
        <v>8.0449999999999964</v>
      </c>
      <c r="B120" s="154" t="s">
        <v>9</v>
      </c>
      <c r="C120" s="155" t="s">
        <v>24</v>
      </c>
      <c r="D120" s="156" t="s">
        <v>18</v>
      </c>
      <c r="E120" s="157">
        <v>0</v>
      </c>
      <c r="F120" s="144">
        <f t="shared" si="14"/>
        <v>0.7131944444444438</v>
      </c>
      <c r="H120" s="173"/>
      <c r="I120" s="134"/>
      <c r="J120" s="173"/>
      <c r="K120" s="173"/>
    </row>
    <row r="121" spans="1:11" s="133" customFormat="1" ht="12" customHeight="1" x14ac:dyDescent="0.4">
      <c r="A121" s="63">
        <f t="shared" si="19"/>
        <v>8.0459999999999958</v>
      </c>
      <c r="B121" s="65" t="s">
        <v>21</v>
      </c>
      <c r="C121" s="135" t="s">
        <v>22</v>
      </c>
      <c r="D121" s="64" t="s">
        <v>18</v>
      </c>
      <c r="E121" s="66">
        <v>0</v>
      </c>
      <c r="F121" s="87">
        <f t="shared" si="14"/>
        <v>0.7131944444444438</v>
      </c>
      <c r="H121" s="173"/>
      <c r="I121" s="134"/>
      <c r="J121" s="173"/>
      <c r="K121" s="173"/>
    </row>
    <row r="122" spans="1:11" ht="12" customHeight="1" x14ac:dyDescent="0.4">
      <c r="A122" s="69">
        <f>A115+0.01</f>
        <v>8.0499999999999989</v>
      </c>
      <c r="B122" s="70" t="s">
        <v>9</v>
      </c>
      <c r="C122" s="71" t="s">
        <v>61</v>
      </c>
      <c r="D122" s="70" t="s">
        <v>11</v>
      </c>
      <c r="E122" s="57">
        <v>3</v>
      </c>
      <c r="F122" s="13">
        <f t="shared" si="14"/>
        <v>0.7131944444444438</v>
      </c>
    </row>
    <row r="123" spans="1:11" ht="23.5" customHeight="1" x14ac:dyDescent="0.4">
      <c r="A123" s="69">
        <f t="shared" ref="A123" si="20">A122+0.01</f>
        <v>8.0599999999999987</v>
      </c>
      <c r="B123" s="70" t="s">
        <v>9</v>
      </c>
      <c r="C123" s="71" t="s">
        <v>114</v>
      </c>
      <c r="D123" s="70" t="s">
        <v>11</v>
      </c>
      <c r="E123" s="57">
        <v>3</v>
      </c>
      <c r="F123" s="13">
        <f t="shared" si="14"/>
        <v>0.71527777777777712</v>
      </c>
    </row>
    <row r="124" spans="1:11" ht="19.5" customHeight="1" x14ac:dyDescent="0.4">
      <c r="A124" s="7"/>
      <c r="B124" s="72"/>
      <c r="C124" s="67"/>
      <c r="D124" s="9"/>
      <c r="E124" s="18"/>
      <c r="F124" s="13">
        <f t="shared" si="14"/>
        <v>0.71736111111111045</v>
      </c>
    </row>
    <row r="125" spans="1:11" ht="19.5" customHeight="1" x14ac:dyDescent="0.4">
      <c r="A125" s="74">
        <v>9</v>
      </c>
      <c r="B125" s="78"/>
      <c r="C125" s="79" t="s">
        <v>20</v>
      </c>
      <c r="D125" s="75" t="s">
        <v>6</v>
      </c>
      <c r="E125" s="76">
        <v>0</v>
      </c>
      <c r="F125" s="77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2017-11-10T16:43:53Z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