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726"/>
  <workbookPr defaultThemeVersion="124226"/>
  <mc:AlternateContent xmlns:mc="http://schemas.openxmlformats.org/markup-compatibility/2006">
    <mc:Choice Requires="x15">
      <x15ac:absPath xmlns:x15ac="http://schemas.microsoft.com/office/spreadsheetml/2010/11/ac" url="C:\Users\jr05\Documents\IEEE files and notes\802 EC files\2017 Oct 3 Interim Call\"/>
    </mc:Choice>
  </mc:AlternateContent>
  <bookViews>
    <workbookView xWindow="0" yWindow="0" windowWidth="18000" windowHeight="7275"/>
  </bookViews>
  <sheets>
    <sheet name="2017 June 06  Agenda" sheetId="1" r:id="rId1"/>
    <sheet name="EC Roster - Vote Calculator" sheetId="2" r:id="rId2"/>
    <sheet name="Agenda item 6.04" sheetId="6" r:id="rId3"/>
  </sheets>
  <definedNames>
    <definedName name="_xlnm.Print_Area" localSheetId="0">'2017 June 06  Agenda'!$A$1:$G$33</definedName>
  </definedNames>
  <calcPr calcId="171027"/>
</workbook>
</file>

<file path=xl/calcChain.xml><?xml version="1.0" encoding="utf-8"?>
<calcChain xmlns="http://schemas.openxmlformats.org/spreadsheetml/2006/main">
  <c r="F28" i="1" l="1"/>
  <c r="F29" i="1" s="1"/>
  <c r="F30" i="1" s="1"/>
  <c r="F31" i="1" s="1"/>
  <c r="F27" i="1"/>
  <c r="H24" i="2" l="1"/>
  <c r="H23" i="2"/>
  <c r="H22" i="2"/>
  <c r="G24" i="2"/>
  <c r="G23" i="2"/>
  <c r="G22" i="2"/>
  <c r="F8" i="1" l="1"/>
  <c r="E22" i="2" l="1"/>
  <c r="D22" i="2" l="1"/>
  <c r="F9" i="1"/>
  <c r="F10" i="1" s="1"/>
  <c r="F11" i="1" s="1"/>
  <c r="F12" i="1" s="1"/>
  <c r="F13" i="1" s="1"/>
  <c r="F14" i="1" s="1"/>
  <c r="F15" i="1" s="1"/>
  <c r="F16" i="1" s="1"/>
  <c r="F17" i="1" s="1"/>
  <c r="F18" i="1" s="1"/>
  <c r="F19" i="1" s="1"/>
  <c r="F20" i="1" s="1"/>
  <c r="F21" i="1" s="1"/>
  <c r="F22" i="1" s="1"/>
  <c r="F23" i="1" s="1"/>
  <c r="F24" i="1" s="1"/>
  <c r="F25" i="1" s="1"/>
  <c r="F26" i="1" s="1"/>
  <c r="A8" i="1"/>
  <c r="A9" i="1" s="1"/>
  <c r="A10" i="1" s="1"/>
  <c r="A11" i="1" s="1"/>
  <c r="A12" i="1" s="1"/>
  <c r="A13" i="1" s="1"/>
  <c r="A14" i="1" s="1"/>
  <c r="A18" i="1" l="1"/>
  <c r="A19" i="1" s="1"/>
  <c r="A20" i="1" s="1"/>
  <c r="A21" i="1" s="1"/>
  <c r="A22" i="1" s="1"/>
  <c r="A23" i="1" s="1"/>
  <c r="A24" i="1" s="1"/>
  <c r="A25" i="1" s="1"/>
  <c r="A15" i="1"/>
  <c r="A16" i="1" s="1"/>
  <c r="A17" i="1" s="1"/>
  <c r="A26" i="1" l="1"/>
  <c r="A28" i="1" l="1"/>
  <c r="A29" i="1" s="1"/>
  <c r="A30" i="1" s="1"/>
  <c r="A32" i="1" s="1"/>
  <c r="G32" i="1"/>
</calcChain>
</file>

<file path=xl/sharedStrings.xml><?xml version="1.0" encoding="utf-8"?>
<sst xmlns="http://schemas.openxmlformats.org/spreadsheetml/2006/main" count="128" uniqueCount="99">
  <si>
    <t>Rosdahl</t>
  </si>
  <si>
    <t>Nikolich</t>
  </si>
  <si>
    <t>Key:</t>
  </si>
  <si>
    <t xml:space="preserve"> </t>
  </si>
  <si>
    <t>Special Orders</t>
  </si>
  <si>
    <t>Category  (* = consent agenda)</t>
  </si>
  <si>
    <t>MEETING CALLED TO ORDER</t>
  </si>
  <si>
    <t>MI</t>
  </si>
  <si>
    <t>II</t>
  </si>
  <si>
    <t>Announcements from the Chair</t>
  </si>
  <si>
    <t>EC Position</t>
  </si>
  <si>
    <t>Name</t>
  </si>
  <si>
    <t>Voting 
Status</t>
  </si>
  <si>
    <t>Chair</t>
  </si>
  <si>
    <t>Vice Chair</t>
  </si>
  <si>
    <t>Pat Thaler</t>
  </si>
  <si>
    <t>James Gilb</t>
  </si>
  <si>
    <t>Exec Sec</t>
  </si>
  <si>
    <t>Jon Rosdahl</t>
  </si>
  <si>
    <t>Record Sec</t>
  </si>
  <si>
    <t>John D'Ambrosia</t>
  </si>
  <si>
    <t>Clint Chaplin</t>
  </si>
  <si>
    <t>David Law</t>
  </si>
  <si>
    <t>Roger Marks</t>
  </si>
  <si>
    <t>non-voting</t>
  </si>
  <si>
    <t xml:space="preserve">Steve Shellhammer </t>
  </si>
  <si>
    <t>Radhakrishna Canchi</t>
  </si>
  <si>
    <t>Subir Das</t>
  </si>
  <si>
    <t>Apurva Mody</t>
  </si>
  <si>
    <t>Memb Emer</t>
  </si>
  <si>
    <t>Geoff Thompson</t>
  </si>
  <si>
    <t> Total Eligible 
EC Voters</t>
  </si>
  <si>
    <t>Adrian Stephens</t>
  </si>
  <si>
    <t>Other attendeess :</t>
  </si>
  <si>
    <t>ME - Motion, External, MI - Motion, Internal, 
DT- Discussion Topic, II - Information Item</t>
  </si>
  <si>
    <t>Treasurer</t>
  </si>
  <si>
    <t>Tim Godfrey</t>
  </si>
  <si>
    <t>EC Action Item Status review</t>
  </si>
  <si>
    <t>Nikolich / D'Ambrosia</t>
  </si>
  <si>
    <t>Dawn Slykhouse (Face-to-Face)</t>
  </si>
  <si>
    <t>Glenn Parsons</t>
  </si>
  <si>
    <t>D'Ambrosia</t>
  </si>
  <si>
    <t>DT</t>
  </si>
  <si>
    <t>Update - EC Action Item Summary</t>
  </si>
  <si>
    <t>Bob Heile</t>
  </si>
  <si>
    <t>Rich Kennedy</t>
  </si>
  <si>
    <t xml:space="preserve">APPROVE OR MODIFY AGENDA - </t>
  </si>
  <si>
    <t>Heile</t>
  </si>
  <si>
    <t xml:space="preserve"> Adjourn</t>
  </si>
  <si>
    <t>Stephens</t>
  </si>
  <si>
    <t>Motions from WG Chairs</t>
  </si>
  <si>
    <t>Potential Fee Waiver Requests for the next plenary session</t>
  </si>
  <si>
    <t>update:</t>
  </si>
  <si>
    <t>ME</t>
  </si>
  <si>
    <t>Nic Orlando - IEEE-SA</t>
  </si>
  <si>
    <t>Patrick Slatts - IEEE-SA</t>
  </si>
  <si>
    <t>Jonathan Goldberg - IEEE-SA</t>
  </si>
  <si>
    <t>Jodi Haasz - IEEE-SA</t>
  </si>
  <si>
    <t>Rick Alvin (Linespeed)</t>
  </si>
  <si>
    <t>Marks</t>
  </si>
  <si>
    <t>yes</t>
  </si>
  <si>
    <t xml:space="preserve">No </t>
  </si>
  <si>
    <t>abstain</t>
  </si>
  <si>
    <t>nv</t>
  </si>
  <si>
    <t>minutes not allocated.</t>
  </si>
  <si>
    <t>DRAFT AGENDA  -  IEEE 802 LMSC EXECUTIVE COMMITTEE INTERIM TELECON</t>
  </si>
  <si>
    <t>Reports from WG and SC Chairs</t>
  </si>
  <si>
    <t>Parsons</t>
  </si>
  <si>
    <t>Law</t>
  </si>
  <si>
    <t>Paul Nikolich</t>
  </si>
  <si>
    <t>Problem Statement:</t>
  </si>
  <si>
    <t>Proposed Plan:</t>
  </si>
  <si>
    <t>Benefits:</t>
  </si>
  <si>
    <t>Reduce the cancelations for participants not being able to get a VISA in time.
Cover the costs that occur for providing the letters.</t>
  </si>
  <si>
    <t>Obtaining a VISA for participants has become more time consuming and the rules of what may be submitted are more strict.
Some Consulates are no longer accepting PDF files for the invitation letter, and require an original hard copy with ink prior to processing VISA Request.
Heretofore, we have required that the meeting fee for the Session in question be paid prior to providing an Inviation letter which helped us only provide letters for actual participants.</t>
  </si>
  <si>
    <t xml:space="preserve">Going forward, I would like to provide a means to request a required VISA invitation letter prior to registration being open.  (not to exceed the prior Session).
A fee  commiserate with  the costs of obtaining the original letter and shipping be assessed to the requestor. ( this may be an average of the expected costs, or a specific case basis cost. TBD).
Some method to validate that request is legitimate - For long standing participants easy, for new participants, do we want to have another participant "vouch" for the request? TBD.
</t>
  </si>
  <si>
    <t>Regrets:</t>
  </si>
  <si>
    <t>Tuesday 1:00PM-3:00PM ET, 3 October 2017</t>
  </si>
  <si>
    <t>Venue Related Topics</t>
  </si>
  <si>
    <t>The EC AdHoc report</t>
  </si>
  <si>
    <t>Report: Nov 2017 Plenary Status</t>
  </si>
  <si>
    <t>Report on 2020 Future Venues</t>
  </si>
  <si>
    <t xml:space="preserve">Status report of 2018 Nov – Bangkok </t>
  </si>
  <si>
    <t>Visa Letter Request process</t>
  </si>
  <si>
    <t>802 Position on WRC-19 Agenda Items</t>
  </si>
  <si>
    <t>2017 November EC Tutorial Satus:
The following Tutorials approved/submitted by the Sept 22nd Deadline.:
1. Slot #1: (6:00-7:20pm) - Not assigned.
2. Slot #2: (7:30-8:50pm) - Not assigned.
3. Slot #3: (9:00-10:30pm) - Not assigned.</t>
  </si>
  <si>
    <t xml:space="preserve">Update on the fellowship program  -- Report on feedback from July 2017 event
 </t>
  </si>
  <si>
    <t>R0</t>
  </si>
  <si>
    <t>Kennedy</t>
  </si>
  <si>
    <t>IEEE P802.3cb 2.5 Gb/s and 5 Gb/s Backplane submittal to RevCom (conditional)
Moved: Law   2nd: D'Ambrosia</t>
  </si>
  <si>
    <t>03 Oct
Voters presence Attendance</t>
  </si>
  <si>
    <t xml:space="preserve">
Motion #2</t>
  </si>
  <si>
    <t xml:space="preserve">
Motion #1</t>
  </si>
  <si>
    <t>ISO/IEC/JTC1/SC6 Reply re: 802.11ai
•Approve https://mentor.ieee.org/802.11/dcn/17/11-17-1398-00-0jtc-china-comment-on-11ai-errata.docx as communication to ISO/IEC/JTC1/SC6 containing the response to the comment received during the 60-day ballot of IEEE Std 802.11ai-2016 (second printing) granting the IEEE LMSC chair (or his delegate) editorial license.
•This approval is under LMSC OM “Procedure for coordination with other standards bodies”
           •In the WG (y/n/a): 39,0,3
           •Moved: Jon Rosdahl
           •Seconded: Rich Kennedy</t>
  </si>
  <si>
    <t>ME*</t>
  </si>
  <si>
    <t>Das</t>
  </si>
  <si>
    <t>one motion slot requested</t>
  </si>
  <si>
    <t xml:space="preserve">As a follow-up of our chat on Friday, I check with my colleagues in China who attend IEEE 802.11 regularly.   None of them need any hard copy of a signed invitation letter from IEEE Standards Association for their US Visa application in US Embassy of Beijing, US Consulate General in Chengdu, US Consulate General in Guangzhou, and US Consulate General in Shanghai.
Feedback from our colleagues (who participate in IEEE 802.11) to IEEE 802 is that
(1) it would be great if the automatic generation of a signed invitation letter can be resumed
(2) the registration for a plenary/interim is started about 3 months early (e.g., we actually appreciate that the registration of the September interim is started prior to the July plenary so that our colleagues can make an appointment with US Embassy in advance).
Another point that we would like to share with you is that it usually takes 3~5 weeks for us to get an approved US Visa because of the administrative processing required by the US Embassy/US Consulate General.   It is the main reason on our feedback (2). 
</t>
  </si>
  <si>
    <t>Update July 22, 2017
from Edward 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</si>
</sst>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quot; &quot;General"/>
    <numFmt numFmtId="165" formatCode="hh&quot;:&quot;mm&quot; &quot;AM/PM&quot; &quot;"/>
    <numFmt numFmtId="166" formatCode="[$-409]d\-mmm;@"/>
  </numFmts>
  <fonts count="23" x14ac:knownFonts="1">
    <font>
      <sz val="11"/>
      <color theme="1"/>
      <name val="Calibri"/>
      <family val="2"/>
      <scheme val="minor"/>
    </font>
    <font>
      <sz val="10"/>
      <color theme="1"/>
      <name val="Arial"/>
      <family val="2"/>
    </font>
    <font>
      <sz val="11"/>
      <color theme="1"/>
      <name val="Arial"/>
      <family val="2"/>
    </font>
    <font>
      <b/>
      <sz val="12"/>
      <color theme="1"/>
      <name val="Arial"/>
      <family val="2"/>
    </font>
    <font>
      <b/>
      <sz val="8"/>
      <color indexed="8"/>
      <name val="Times New Roman"/>
      <family val="1"/>
    </font>
    <font>
      <sz val="11"/>
      <name val="Calibri"/>
      <family val="2"/>
      <scheme val="minor"/>
    </font>
    <font>
      <sz val="10"/>
      <color theme="1"/>
      <name val="Calibri"/>
      <family val="2"/>
      <scheme val="minor"/>
    </font>
    <font>
      <sz val="11"/>
      <color theme="0" tint="-0.249977111117893"/>
      <name val="Calibri"/>
      <family val="2"/>
      <scheme val="minor"/>
    </font>
    <font>
      <b/>
      <sz val="11"/>
      <color indexed="8"/>
      <name val="Times New Roman"/>
      <family val="1"/>
    </font>
    <font>
      <b/>
      <sz val="10"/>
      <color indexed="8"/>
      <name val="Times New Roman"/>
      <family val="1"/>
    </font>
    <font>
      <b/>
      <sz val="10"/>
      <name val="Times New Roman"/>
      <family val="1"/>
    </font>
    <font>
      <b/>
      <sz val="10"/>
      <color indexed="8"/>
      <name val="Calibri"/>
      <family val="2"/>
      <scheme val="minor"/>
    </font>
    <font>
      <sz val="10"/>
      <color indexed="8"/>
      <name val="Courier New"/>
      <family val="3"/>
    </font>
    <font>
      <sz val="10"/>
      <color indexed="8"/>
      <name val="Times New Roman"/>
      <family val="1"/>
    </font>
    <font>
      <sz val="10"/>
      <name val="Times New Roman"/>
      <family val="1"/>
    </font>
    <font>
      <sz val="10"/>
      <color theme="1"/>
      <name val="Times New Roman"/>
      <family val="1"/>
    </font>
    <font>
      <sz val="10"/>
      <color theme="0"/>
      <name val="Times New Roman"/>
      <family val="1"/>
    </font>
    <font>
      <b/>
      <sz val="10"/>
      <color theme="1"/>
      <name val="Calibri"/>
      <family val="2"/>
      <scheme val="minor"/>
    </font>
    <font>
      <b/>
      <sz val="9"/>
      <color indexed="8"/>
      <name val="Times New Roman"/>
      <family val="1"/>
    </font>
    <font>
      <sz val="9"/>
      <color indexed="8"/>
      <name val="Courier New"/>
      <family val="3"/>
    </font>
    <font>
      <sz val="9"/>
      <color indexed="8"/>
      <name val="Times New Roman"/>
      <family val="1"/>
    </font>
    <font>
      <sz val="9"/>
      <color theme="0"/>
      <name val="Times New Roman"/>
      <family val="1"/>
    </font>
    <font>
      <sz val="9"/>
      <color theme="1"/>
      <name val="Calibri"/>
      <family val="2"/>
      <scheme val="minor"/>
    </font>
  </fonts>
  <fills count="6">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theme="0"/>
        <bgColor indexed="64"/>
      </patternFill>
    </fill>
    <fill>
      <patternFill patternType="solid">
        <fgColor theme="7" tint="0.59999389629810485"/>
        <bgColor indexed="64"/>
      </patternFill>
    </fill>
  </fills>
  <borders count="29">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ck">
        <color indexed="64"/>
      </left>
      <right/>
      <top style="medium">
        <color indexed="64"/>
      </top>
      <bottom style="thick">
        <color indexed="64"/>
      </bottom>
      <diagonal/>
    </border>
    <border>
      <left style="thin">
        <color indexed="64"/>
      </left>
      <right style="thin">
        <color indexed="64"/>
      </right>
      <top style="thick">
        <color indexed="64"/>
      </top>
      <bottom/>
      <diagonal/>
    </border>
    <border>
      <left style="thin">
        <color indexed="64"/>
      </left>
      <right style="thin">
        <color indexed="64"/>
      </right>
      <top/>
      <bottom style="thick">
        <color indexed="64"/>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top style="thin">
        <color auto="1"/>
      </top>
      <bottom style="thin">
        <color auto="1"/>
      </bottom>
      <diagonal/>
    </border>
    <border>
      <left style="thin">
        <color indexed="64"/>
      </left>
      <right/>
      <top style="thin">
        <color indexed="64"/>
      </top>
      <bottom style="medium">
        <color indexed="64"/>
      </bottom>
      <diagonal/>
    </border>
    <border>
      <left/>
      <right style="thin">
        <color auto="1"/>
      </right>
      <top style="thin">
        <color auto="1"/>
      </top>
      <bottom style="thin">
        <color auto="1"/>
      </bottom>
      <diagonal/>
    </border>
    <border>
      <left style="thin">
        <color indexed="64"/>
      </left>
      <right style="thin">
        <color indexed="64"/>
      </right>
      <top/>
      <bottom/>
      <diagonal/>
    </border>
  </borders>
  <cellStyleXfs count="1">
    <xf numFmtId="0" fontId="0" fillId="0" borderId="0"/>
  </cellStyleXfs>
  <cellXfs count="120">
    <xf numFmtId="0" fontId="0" fillId="0" borderId="0" xfId="0"/>
    <xf numFmtId="0" fontId="1" fillId="0" borderId="8" xfId="0" applyFont="1" applyBorder="1" applyAlignment="1">
      <alignment horizontal="center" vertical="center"/>
    </xf>
    <xf numFmtId="0" fontId="1" fillId="0" borderId="9" xfId="0" applyFont="1" applyBorder="1"/>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2" xfId="0" applyFont="1" applyBorder="1"/>
    <xf numFmtId="0" fontId="1" fillId="0" borderId="2"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xf numFmtId="0" fontId="1" fillId="0" borderId="12" xfId="0" applyFont="1" applyBorder="1" applyAlignment="1">
      <alignment horizontal="center" vertical="center"/>
    </xf>
    <xf numFmtId="0" fontId="2" fillId="0" borderId="13" xfId="0" applyFont="1" applyBorder="1"/>
    <xf numFmtId="0" fontId="0" fillId="0" borderId="0" xfId="0" applyAlignment="1">
      <alignment horizontal="center"/>
    </xf>
    <xf numFmtId="164" fontId="4" fillId="0" borderId="1" xfId="0" applyNumberFormat="1" applyFont="1" applyFill="1" applyBorder="1" applyAlignment="1" applyProtection="1">
      <alignment horizontal="left" vertical="top" wrapText="1"/>
    </xf>
    <xf numFmtId="164" fontId="4" fillId="0" borderId="1" xfId="0" applyNumberFormat="1" applyFont="1" applyFill="1" applyBorder="1" applyAlignment="1" applyProtection="1">
      <alignment horizontal="right" vertical="center" wrapText="1"/>
    </xf>
    <xf numFmtId="0" fontId="5" fillId="0" borderId="0" xfId="0" applyFont="1"/>
    <xf numFmtId="0" fontId="6" fillId="0" borderId="0" xfId="0" applyFont="1" applyFill="1" applyAlignment="1">
      <alignment vertical="top" wrapText="1"/>
    </xf>
    <xf numFmtId="0" fontId="3" fillId="0" borderId="20" xfId="0" applyFont="1" applyBorder="1" applyAlignment="1">
      <alignment horizontal="center" vertical="center"/>
    </xf>
    <xf numFmtId="0" fontId="3" fillId="0" borderId="22" xfId="0" applyFont="1" applyBorder="1" applyAlignment="1">
      <alignment horizontal="center" vertical="center" wrapText="1"/>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0" fillId="0" borderId="0" xfId="0" applyAlignment="1">
      <alignment horizontal="right"/>
    </xf>
    <xf numFmtId="0" fontId="1" fillId="0" borderId="17" xfId="0" applyFont="1" applyBorder="1" applyAlignment="1">
      <alignment horizontal="center"/>
    </xf>
    <xf numFmtId="0" fontId="1" fillId="0" borderId="25" xfId="0" applyFont="1" applyBorder="1" applyAlignment="1">
      <alignment horizontal="center"/>
    </xf>
    <xf numFmtId="0" fontId="0" fillId="0" borderId="25" xfId="0" applyBorder="1" applyAlignment="1">
      <alignment horizontal="center"/>
    </xf>
    <xf numFmtId="0" fontId="2" fillId="0" borderId="26" xfId="0" applyFont="1" applyBorder="1" applyAlignment="1">
      <alignment horizontal="center"/>
    </xf>
    <xf numFmtId="0" fontId="1" fillId="0" borderId="18" xfId="0" applyFont="1" applyBorder="1" applyAlignment="1">
      <alignment horizontal="center"/>
    </xf>
    <xf numFmtId="0" fontId="1" fillId="0" borderId="27" xfId="0" applyFont="1" applyBorder="1" applyAlignment="1">
      <alignment horizontal="center"/>
    </xf>
    <xf numFmtId="0" fontId="0" fillId="0" borderId="27" xfId="0" applyBorder="1" applyAlignment="1">
      <alignment horizontal="center"/>
    </xf>
    <xf numFmtId="0" fontId="2" fillId="0" borderId="16" xfId="0" applyFont="1" applyBorder="1" applyAlignment="1">
      <alignment horizontal="center"/>
    </xf>
    <xf numFmtId="0" fontId="0" fillId="0" borderId="28" xfId="0" applyBorder="1" applyAlignment="1">
      <alignment horizontal="center" vertical="center"/>
    </xf>
    <xf numFmtId="0" fontId="1" fillId="0" borderId="21" xfId="0" applyFont="1" applyBorder="1" applyAlignment="1">
      <alignment horizontal="center"/>
    </xf>
    <xf numFmtId="0" fontId="1" fillId="0" borderId="28" xfId="0" applyFont="1" applyBorder="1" applyAlignment="1">
      <alignment horizontal="center"/>
    </xf>
    <xf numFmtId="0" fontId="0" fillId="0" borderId="28" xfId="0" applyBorder="1" applyAlignment="1">
      <alignment horizontal="center"/>
    </xf>
    <xf numFmtId="0" fontId="2" fillId="0" borderId="9" xfId="0" applyFont="1" applyBorder="1" applyAlignment="1">
      <alignment horizontal="center"/>
    </xf>
    <xf numFmtId="0" fontId="7" fillId="0" borderId="0" xfId="0" applyFont="1"/>
    <xf numFmtId="0" fontId="1" fillId="0" borderId="28"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vertical="center"/>
    </xf>
    <xf numFmtId="1" fontId="6" fillId="0" borderId="25" xfId="0" applyNumberFormat="1" applyFont="1" applyFill="1" applyBorder="1" applyAlignment="1">
      <alignment vertical="top" wrapText="1"/>
    </xf>
    <xf numFmtId="0" fontId="6" fillId="0" borderId="27" xfId="0" applyFont="1" applyFill="1" applyBorder="1" applyAlignment="1">
      <alignment vertical="top" wrapText="1"/>
    </xf>
    <xf numFmtId="164" fontId="8" fillId="0" borderId="1" xfId="0" applyNumberFormat="1" applyFont="1" applyFill="1" applyBorder="1" applyAlignment="1" applyProtection="1">
      <alignment horizontal="center" vertical="top" wrapText="1"/>
    </xf>
    <xf numFmtId="164" fontId="10" fillId="0" borderId="1" xfId="0" applyNumberFormat="1" applyFont="1" applyFill="1" applyBorder="1" applyAlignment="1" applyProtection="1">
      <alignment vertical="top" wrapText="1"/>
    </xf>
    <xf numFmtId="164" fontId="9" fillId="0" borderId="1" xfId="0" applyNumberFormat="1" applyFont="1" applyFill="1" applyBorder="1" applyAlignment="1" applyProtection="1">
      <alignment horizontal="center" vertical="top" wrapText="1"/>
    </xf>
    <xf numFmtId="164" fontId="11" fillId="0" borderId="1" xfId="0" applyNumberFormat="1" applyFont="1" applyFill="1" applyBorder="1" applyAlignment="1" applyProtection="1">
      <alignment horizontal="left" vertical="top" wrapText="1"/>
    </xf>
    <xf numFmtId="1" fontId="9" fillId="0" borderId="1" xfId="0" applyNumberFormat="1" applyFont="1" applyFill="1" applyBorder="1" applyAlignment="1" applyProtection="1">
      <alignment horizontal="center" vertical="top" wrapText="1"/>
    </xf>
    <xf numFmtId="0" fontId="6" fillId="0" borderId="0" xfId="0" applyFont="1" applyAlignment="1">
      <alignment horizontal="left" vertical="top" wrapText="1" indent="2"/>
    </xf>
    <xf numFmtId="0" fontId="6" fillId="0" borderId="0" xfId="0" applyFont="1" applyAlignment="1">
      <alignment vertical="top" wrapText="1"/>
    </xf>
    <xf numFmtId="166" fontId="10" fillId="5" borderId="1" xfId="0" applyNumberFormat="1" applyFont="1" applyFill="1" applyBorder="1" applyAlignment="1" applyProtection="1">
      <alignment horizontal="left" vertical="center" wrapText="1"/>
    </xf>
    <xf numFmtId="164" fontId="9" fillId="0" borderId="1" xfId="0" applyNumberFormat="1" applyFont="1" applyFill="1" applyBorder="1" applyAlignment="1" applyProtection="1">
      <alignment vertical="top" wrapText="1"/>
    </xf>
    <xf numFmtId="164" fontId="10" fillId="0" borderId="1" xfId="0" applyNumberFormat="1" applyFont="1" applyFill="1" applyBorder="1" applyAlignment="1" applyProtection="1">
      <alignment horizontal="left" vertical="top" wrapText="1"/>
    </xf>
    <xf numFmtId="164" fontId="9" fillId="2" borderId="1" xfId="0" applyNumberFormat="1" applyFont="1" applyFill="1" applyBorder="1" applyAlignment="1" applyProtection="1">
      <alignment horizontal="left" vertical="top" wrapText="1"/>
    </xf>
    <xf numFmtId="164" fontId="10" fillId="2" borderId="1" xfId="0" applyNumberFormat="1" applyFont="1" applyFill="1" applyBorder="1" applyAlignment="1" applyProtection="1">
      <alignment vertical="top" wrapText="1"/>
    </xf>
    <xf numFmtId="164" fontId="11" fillId="2" borderId="1" xfId="0" applyNumberFormat="1" applyFont="1" applyFill="1" applyBorder="1" applyAlignment="1" applyProtection="1">
      <alignment horizontal="left" vertical="top" wrapText="1"/>
    </xf>
    <xf numFmtId="1" fontId="12" fillId="2" borderId="1" xfId="0" applyNumberFormat="1" applyFont="1" applyFill="1" applyBorder="1" applyAlignment="1" applyProtection="1">
      <alignment horizontal="center" vertical="top" wrapText="1"/>
    </xf>
    <xf numFmtId="164" fontId="9" fillId="3" borderId="3" xfId="0" applyNumberFormat="1" applyFont="1" applyFill="1" applyBorder="1" applyAlignment="1" applyProtection="1">
      <alignment vertical="top" wrapText="1"/>
    </xf>
    <xf numFmtId="164" fontId="10" fillId="3" borderId="3" xfId="0" applyNumberFormat="1" applyFont="1" applyFill="1" applyBorder="1" applyAlignment="1" applyProtection="1">
      <alignment horizontal="left" vertical="top" wrapText="1"/>
    </xf>
    <xf numFmtId="164" fontId="11" fillId="3" borderId="3" xfId="0" applyNumberFormat="1" applyFont="1" applyFill="1" applyBorder="1" applyAlignment="1" applyProtection="1">
      <alignment horizontal="left" vertical="top" wrapText="1"/>
    </xf>
    <xf numFmtId="1" fontId="9" fillId="3" borderId="3" xfId="0" applyNumberFormat="1" applyFont="1" applyFill="1" applyBorder="1" applyAlignment="1" applyProtection="1">
      <alignment horizontal="center" vertical="top" wrapText="1"/>
    </xf>
    <xf numFmtId="164" fontId="9" fillId="0" borderId="2" xfId="0" applyNumberFormat="1" applyFont="1" applyFill="1" applyBorder="1" applyAlignment="1" applyProtection="1">
      <alignment vertical="top" wrapText="1"/>
    </xf>
    <xf numFmtId="164" fontId="10" fillId="0" borderId="2" xfId="0" applyNumberFormat="1" applyFont="1" applyFill="1" applyBorder="1" applyAlignment="1" applyProtection="1">
      <alignment horizontal="left" vertical="top" wrapText="1"/>
    </xf>
    <xf numFmtId="164" fontId="11" fillId="0" borderId="2" xfId="0" applyNumberFormat="1" applyFont="1" applyFill="1" applyBorder="1" applyAlignment="1" applyProtection="1">
      <alignment horizontal="left" vertical="top" wrapText="1"/>
    </xf>
    <xf numFmtId="1" fontId="9" fillId="0" borderId="2" xfId="0" applyNumberFormat="1" applyFont="1" applyFill="1" applyBorder="1" applyAlignment="1" applyProtection="1">
      <alignment horizontal="center" vertical="top" wrapText="1"/>
    </xf>
    <xf numFmtId="2" fontId="13" fillId="0" borderId="2" xfId="0" applyNumberFormat="1" applyFont="1" applyFill="1" applyBorder="1" applyAlignment="1" applyProtection="1">
      <alignment horizontal="left" vertical="top" wrapText="1"/>
    </xf>
    <xf numFmtId="2" fontId="14" fillId="0" borderId="2" xfId="0" applyNumberFormat="1" applyFont="1" applyFill="1" applyBorder="1" applyAlignment="1" applyProtection="1">
      <alignment horizontal="left" vertical="top" wrapText="1"/>
    </xf>
    <xf numFmtId="1" fontId="13" fillId="0" borderId="2" xfId="0" applyNumberFormat="1" applyFont="1" applyFill="1" applyBorder="1" applyAlignment="1" applyProtection="1">
      <alignment horizontal="center" vertical="top" wrapText="1"/>
    </xf>
    <xf numFmtId="0" fontId="6" fillId="0" borderId="0" xfId="0" applyFont="1" applyAlignment="1">
      <alignment horizontal="left" vertical="top" wrapText="1" indent="2"/>
    </xf>
    <xf numFmtId="2" fontId="13" fillId="0" borderId="2" xfId="0" applyNumberFormat="1" applyFont="1" applyFill="1" applyBorder="1" applyAlignment="1" applyProtection="1">
      <alignment horizontal="left" vertical="center" wrapText="1" indent="1"/>
    </xf>
    <xf numFmtId="1" fontId="13" fillId="4" borderId="2" xfId="0" applyNumberFormat="1" applyFont="1" applyFill="1" applyBorder="1" applyAlignment="1" applyProtection="1">
      <alignment horizontal="center" vertical="top" wrapText="1"/>
    </xf>
    <xf numFmtId="0" fontId="6" fillId="4" borderId="0" xfId="0" applyFont="1" applyFill="1" applyAlignment="1">
      <alignment horizontal="left" vertical="top" wrapText="1" indent="2"/>
    </xf>
    <xf numFmtId="0" fontId="6" fillId="4" borderId="0" xfId="0" applyFont="1" applyFill="1" applyAlignment="1">
      <alignment vertical="top" wrapText="1"/>
    </xf>
    <xf numFmtId="2" fontId="13" fillId="0" borderId="0" xfId="0" applyNumberFormat="1" applyFont="1" applyFill="1" applyBorder="1" applyAlignment="1" applyProtection="1">
      <alignment horizontal="left" vertical="center" wrapText="1"/>
    </xf>
    <xf numFmtId="0" fontId="6" fillId="0" borderId="0" xfId="0" applyFont="1" applyFill="1" applyBorder="1" applyAlignment="1">
      <alignment horizontal="left" vertical="center" wrapText="1"/>
    </xf>
    <xf numFmtId="0" fontId="15" fillId="4" borderId="2" xfId="0" applyFont="1" applyFill="1" applyBorder="1" applyAlignment="1">
      <alignment horizontal="left" vertical="top" wrapText="1"/>
    </xf>
    <xf numFmtId="2" fontId="16" fillId="2" borderId="2" xfId="0" applyNumberFormat="1" applyFont="1" applyFill="1" applyBorder="1" applyAlignment="1" applyProtection="1">
      <alignment horizontal="left" vertical="top" wrapText="1"/>
    </xf>
    <xf numFmtId="0" fontId="16" fillId="2" borderId="2" xfId="0" applyFont="1" applyFill="1" applyBorder="1" applyAlignment="1">
      <alignment vertical="top" wrapText="1"/>
    </xf>
    <xf numFmtId="1" fontId="16" fillId="2" borderId="2" xfId="0" applyNumberFormat="1" applyFont="1" applyFill="1" applyBorder="1" applyAlignment="1" applyProtection="1">
      <alignment horizontal="center" vertical="top" wrapText="1"/>
    </xf>
    <xf numFmtId="0" fontId="17" fillId="0" borderId="0" xfId="0" applyFont="1" applyAlignment="1">
      <alignment vertical="top" wrapText="1"/>
    </xf>
    <xf numFmtId="0" fontId="6" fillId="0" borderId="0" xfId="0" applyFont="1" applyAlignment="1">
      <alignment horizontal="left" vertical="top" wrapText="1"/>
    </xf>
    <xf numFmtId="164" fontId="18" fillId="0" borderId="1" xfId="0" applyNumberFormat="1" applyFont="1" applyFill="1" applyBorder="1" applyAlignment="1" applyProtection="1">
      <alignment vertical="top" wrapText="1"/>
    </xf>
    <xf numFmtId="164" fontId="18" fillId="2" borderId="1" xfId="0" applyNumberFormat="1" applyFont="1" applyFill="1" applyBorder="1" applyAlignment="1" applyProtection="1">
      <alignment vertical="top" wrapText="1"/>
    </xf>
    <xf numFmtId="164" fontId="18" fillId="3" borderId="3" xfId="0" applyNumberFormat="1" applyFont="1" applyFill="1" applyBorder="1" applyAlignment="1" applyProtection="1">
      <alignment horizontal="left" vertical="top" wrapText="1"/>
    </xf>
    <xf numFmtId="49" fontId="18" fillId="0" borderId="1" xfId="0" applyNumberFormat="1" applyFont="1" applyFill="1" applyBorder="1" applyAlignment="1" applyProtection="1">
      <alignment horizontal="left" vertical="top" wrapText="1"/>
    </xf>
    <xf numFmtId="164" fontId="18" fillId="0" borderId="1" xfId="0" applyNumberFormat="1" applyFont="1" applyFill="1" applyBorder="1" applyAlignment="1" applyProtection="1">
      <alignment horizontal="right" vertical="top" wrapText="1"/>
    </xf>
    <xf numFmtId="165" fontId="18" fillId="0" borderId="1" xfId="0" applyNumberFormat="1" applyFont="1" applyFill="1" applyBorder="1" applyAlignment="1" applyProtection="1">
      <alignment horizontal="right" vertical="top" wrapText="1"/>
    </xf>
    <xf numFmtId="164" fontId="19" fillId="2" borderId="1" xfId="0" applyNumberFormat="1" applyFont="1" applyFill="1" applyBorder="1" applyAlignment="1" applyProtection="1">
      <alignment horizontal="right" vertical="top" wrapText="1"/>
    </xf>
    <xf numFmtId="165" fontId="18" fillId="3" borderId="3" xfId="0" applyNumberFormat="1" applyFont="1" applyFill="1" applyBorder="1" applyAlignment="1" applyProtection="1">
      <alignment horizontal="right" vertical="top" wrapText="1"/>
    </xf>
    <xf numFmtId="165" fontId="18" fillId="0" borderId="2" xfId="0" applyNumberFormat="1" applyFont="1" applyFill="1" applyBorder="1" applyAlignment="1" applyProtection="1">
      <alignment horizontal="right" vertical="top" wrapText="1"/>
    </xf>
    <xf numFmtId="165" fontId="20" fillId="0" borderId="2" xfId="0" applyNumberFormat="1" applyFont="1" applyFill="1" applyBorder="1" applyAlignment="1" applyProtection="1">
      <alignment horizontal="right" vertical="top" wrapText="1"/>
    </xf>
    <xf numFmtId="165" fontId="21" fillId="2" borderId="2" xfId="0" applyNumberFormat="1" applyFont="1" applyFill="1" applyBorder="1" applyAlignment="1" applyProtection="1">
      <alignment horizontal="right" vertical="top" wrapText="1"/>
    </xf>
    <xf numFmtId="0" fontId="22" fillId="0" borderId="0" xfId="0" applyFont="1" applyAlignment="1">
      <alignment vertical="top" wrapText="1"/>
    </xf>
    <xf numFmtId="0" fontId="0" fillId="0" borderId="0" xfId="0" applyFont="1"/>
    <xf numFmtId="2" fontId="9" fillId="0" borderId="2" xfId="0" applyNumberFormat="1" applyFont="1" applyFill="1" applyBorder="1" applyAlignment="1" applyProtection="1">
      <alignment horizontal="left" vertical="top" wrapText="1"/>
    </xf>
    <xf numFmtId="2" fontId="10" fillId="0" borderId="2" xfId="0" applyNumberFormat="1" applyFont="1" applyFill="1" applyBorder="1" applyAlignment="1" applyProtection="1">
      <alignment horizontal="left" vertical="top" wrapText="1"/>
    </xf>
    <xf numFmtId="2" fontId="9" fillId="0" borderId="2" xfId="0" applyNumberFormat="1" applyFont="1" applyFill="1" applyBorder="1" applyAlignment="1" applyProtection="1">
      <alignment horizontal="left" vertical="center" wrapText="1"/>
    </xf>
    <xf numFmtId="1" fontId="9" fillId="4" borderId="2" xfId="0" applyNumberFormat="1" applyFont="1" applyFill="1" applyBorder="1" applyAlignment="1" applyProtection="1">
      <alignment horizontal="center" vertical="top" wrapText="1"/>
    </xf>
    <xf numFmtId="0" fontId="17" fillId="4" borderId="0" xfId="0" applyFont="1" applyFill="1" applyAlignment="1">
      <alignment horizontal="left" vertical="top" wrapText="1" indent="2"/>
    </xf>
    <xf numFmtId="0" fontId="17" fillId="4" borderId="0" xfId="0" applyFont="1" applyFill="1" applyAlignment="1">
      <alignment vertical="top" wrapText="1"/>
    </xf>
    <xf numFmtId="0" fontId="17" fillId="0" borderId="0" xfId="0" applyFont="1" applyAlignment="1">
      <alignment horizontal="left" vertical="top" wrapText="1" indent="2"/>
    </xf>
    <xf numFmtId="0" fontId="17" fillId="0" borderId="0" xfId="0" applyFont="1" applyFill="1" applyAlignment="1">
      <alignment horizontal="left" vertical="top" wrapText="1" indent="2"/>
    </xf>
    <xf numFmtId="0" fontId="17" fillId="0" borderId="0" xfId="0" applyFont="1" applyFill="1" applyAlignment="1">
      <alignment vertical="top" wrapText="1"/>
    </xf>
    <xf numFmtId="2" fontId="13" fillId="3" borderId="2" xfId="0" applyNumberFormat="1" applyFont="1" applyFill="1" applyBorder="1" applyAlignment="1" applyProtection="1">
      <alignment horizontal="left" vertical="top" wrapText="1"/>
    </xf>
    <xf numFmtId="2" fontId="14" fillId="3" borderId="2" xfId="0" applyNumberFormat="1" applyFont="1" applyFill="1" applyBorder="1" applyAlignment="1" applyProtection="1">
      <alignment horizontal="left" vertical="top" wrapText="1"/>
    </xf>
    <xf numFmtId="2" fontId="13" fillId="3" borderId="2" xfId="0" applyNumberFormat="1" applyFont="1" applyFill="1" applyBorder="1" applyAlignment="1" applyProtection="1">
      <alignment horizontal="left" vertical="center" wrapText="1" indent="1"/>
    </xf>
    <xf numFmtId="1" fontId="13" fillId="3" borderId="2" xfId="0" applyNumberFormat="1" applyFont="1" applyFill="1" applyBorder="1" applyAlignment="1" applyProtection="1">
      <alignment horizontal="center" vertical="top" wrapText="1"/>
    </xf>
    <xf numFmtId="165" fontId="20" fillId="3" borderId="2" xfId="0" applyNumberFormat="1" applyFont="1" applyFill="1" applyBorder="1" applyAlignment="1" applyProtection="1">
      <alignment horizontal="right" vertical="top" wrapText="1"/>
    </xf>
    <xf numFmtId="0" fontId="6" fillId="0" borderId="0" xfId="0" applyFont="1" applyFill="1" applyAlignment="1">
      <alignment horizontal="left" vertical="top" wrapText="1" indent="2"/>
    </xf>
    <xf numFmtId="0" fontId="6" fillId="0" borderId="19" xfId="0" applyFont="1" applyBorder="1" applyAlignment="1">
      <alignment horizontal="left" vertical="top" wrapText="1" indent="2"/>
    </xf>
    <xf numFmtId="0" fontId="6" fillId="0" borderId="0" xfId="0" applyFont="1" applyAlignment="1">
      <alignment horizontal="left" vertical="top" wrapText="1" indent="2"/>
    </xf>
    <xf numFmtId="2" fontId="13" fillId="0" borderId="0" xfId="0" applyNumberFormat="1" applyFont="1" applyFill="1" applyBorder="1" applyAlignment="1" applyProtection="1">
      <alignment horizontal="left" vertical="center" wrapText="1"/>
    </xf>
    <xf numFmtId="0" fontId="6" fillId="0" borderId="0" xfId="0" applyFont="1" applyFill="1" applyBorder="1" applyAlignment="1">
      <alignment horizontal="left" vertical="center" wrapText="1"/>
    </xf>
    <xf numFmtId="16" fontId="1" fillId="0" borderId="14" xfId="0" applyNumberFormat="1" applyFont="1" applyBorder="1" applyAlignment="1">
      <alignment horizontal="center" vertical="center" wrapText="1"/>
    </xf>
    <xf numFmtId="0" fontId="0" fillId="0" borderId="15" xfId="0" applyBorder="1" applyAlignment="1">
      <alignment horizontal="center" vertical="center"/>
    </xf>
    <xf numFmtId="0" fontId="1" fillId="0" borderId="4" xfId="0" applyFont="1" applyBorder="1" applyAlignment="1">
      <alignment horizontal="center" vertical="center"/>
    </xf>
    <xf numFmtId="0" fontId="0" fillId="0" borderId="6" xfId="0" applyBorder="1" applyAlignment="1">
      <alignment horizontal="center" vertical="center"/>
    </xf>
    <xf numFmtId="0" fontId="1" fillId="0" borderId="5" xfId="0" applyFont="1" applyBorder="1" applyAlignment="1">
      <alignment horizontal="center" vertical="center"/>
    </xf>
    <xf numFmtId="0" fontId="0" fillId="0" borderId="7" xfId="0" applyBorder="1" applyAlignment="1">
      <alignment horizontal="center" vertical="center"/>
    </xf>
    <xf numFmtId="0" fontId="1" fillId="0" borderId="14" xfId="0" applyFont="1" applyBorder="1" applyAlignment="1">
      <alignment horizontal="center" vertical="center" wrapText="1"/>
    </xf>
    <xf numFmtId="0" fontId="0" fillId="0" borderId="0" xfId="0"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tabSelected="1" zoomScale="140" zoomScaleNormal="140" zoomScaleSheetLayoutView="110" workbookViewId="0">
      <selection activeCell="C2" sqref="C2"/>
    </sheetView>
  </sheetViews>
  <sheetFormatPr defaultColWidth="8.85546875" defaultRowHeight="12.75" x14ac:dyDescent="0.25"/>
  <cols>
    <col min="1" max="1" width="6.140625" style="48" customWidth="1"/>
    <col min="2" max="2" width="6.5703125" style="48" customWidth="1"/>
    <col min="3" max="3" width="68.5703125" style="48" customWidth="1"/>
    <col min="4" max="4" width="11.140625" style="78" customWidth="1"/>
    <col min="5" max="5" width="5.28515625" style="48" customWidth="1"/>
    <col min="6" max="6" width="9" style="91" customWidth="1"/>
    <col min="7" max="7" width="9.85546875" style="47" customWidth="1"/>
    <col min="8" max="8" width="12.140625" style="48" customWidth="1"/>
    <col min="9" max="9" width="15.85546875" style="48" customWidth="1"/>
    <col min="10" max="16384" width="8.85546875" style="48"/>
  </cols>
  <sheetData>
    <row r="1" spans="1:9" ht="28.5" x14ac:dyDescent="0.25">
      <c r="A1" s="12" t="s">
        <v>87</v>
      </c>
      <c r="B1" s="43"/>
      <c r="C1" s="42" t="s">
        <v>65</v>
      </c>
      <c r="D1" s="45"/>
      <c r="E1" s="46"/>
      <c r="F1" s="84"/>
    </row>
    <row r="2" spans="1:9" ht="21" x14ac:dyDescent="0.25">
      <c r="A2" s="13" t="s">
        <v>52</v>
      </c>
      <c r="B2" s="49">
        <v>42997</v>
      </c>
      <c r="C2" s="42" t="s">
        <v>77</v>
      </c>
      <c r="D2" s="45"/>
      <c r="E2" s="46"/>
      <c r="F2" s="84"/>
    </row>
    <row r="3" spans="1:9" x14ac:dyDescent="0.25">
      <c r="A3" s="50"/>
      <c r="B3" s="43"/>
      <c r="C3" s="44"/>
      <c r="D3" s="45"/>
      <c r="E3" s="46"/>
      <c r="F3" s="84"/>
    </row>
    <row r="4" spans="1:9" ht="24" x14ac:dyDescent="0.25">
      <c r="A4" s="83" t="s">
        <v>2</v>
      </c>
      <c r="B4" s="51" t="s">
        <v>3</v>
      </c>
      <c r="C4" s="80" t="s">
        <v>34</v>
      </c>
      <c r="D4" s="45"/>
      <c r="E4" s="46" t="s">
        <v>3</v>
      </c>
      <c r="F4" s="85" t="s">
        <v>3</v>
      </c>
    </row>
    <row r="5" spans="1:9" ht="13.5" x14ac:dyDescent="0.25">
      <c r="A5" s="52"/>
      <c r="B5" s="53"/>
      <c r="C5" s="81" t="s">
        <v>4</v>
      </c>
      <c r="D5" s="54"/>
      <c r="E5" s="55"/>
      <c r="F5" s="86"/>
    </row>
    <row r="6" spans="1:9" x14ac:dyDescent="0.25">
      <c r="A6" s="56"/>
      <c r="B6" s="57"/>
      <c r="C6" s="82" t="s">
        <v>5</v>
      </c>
      <c r="D6" s="58"/>
      <c r="E6" s="59"/>
      <c r="F6" s="87"/>
    </row>
    <row r="7" spans="1:9" ht="6" customHeight="1" x14ac:dyDescent="0.25">
      <c r="A7" s="60"/>
      <c r="B7" s="61"/>
      <c r="C7" s="60"/>
      <c r="D7" s="62"/>
      <c r="E7" s="63"/>
      <c r="F7" s="88"/>
    </row>
    <row r="8" spans="1:9" s="78" customFormat="1" x14ac:dyDescent="0.25">
      <c r="A8" s="93">
        <f>1</f>
        <v>1</v>
      </c>
      <c r="B8" s="94"/>
      <c r="C8" s="93" t="s">
        <v>6</v>
      </c>
      <c r="D8" s="93" t="s">
        <v>1</v>
      </c>
      <c r="E8" s="63">
        <v>2</v>
      </c>
      <c r="F8" s="88">
        <f>TIME(13,0,0)</f>
        <v>0.54166666666666663</v>
      </c>
      <c r="G8" s="99"/>
    </row>
    <row r="9" spans="1:9" x14ac:dyDescent="0.25">
      <c r="A9" s="64">
        <f t="shared" ref="A9:A12" si="0">A8+1</f>
        <v>2</v>
      </c>
      <c r="B9" s="65" t="s">
        <v>7</v>
      </c>
      <c r="C9" s="64" t="s">
        <v>46</v>
      </c>
      <c r="D9" s="64" t="s">
        <v>1</v>
      </c>
      <c r="E9" s="66">
        <v>10</v>
      </c>
      <c r="F9" s="89">
        <f t="shared" ref="F9:F25" si="1">F8+TIME(0,E8,0)</f>
        <v>0.54305555555555551</v>
      </c>
      <c r="G9" s="108"/>
      <c r="H9" s="109"/>
      <c r="I9" s="109"/>
    </row>
    <row r="10" spans="1:9" x14ac:dyDescent="0.25">
      <c r="A10" s="64">
        <f t="shared" si="0"/>
        <v>3</v>
      </c>
      <c r="B10" s="65" t="s">
        <v>8</v>
      </c>
      <c r="C10" s="64" t="s">
        <v>9</v>
      </c>
      <c r="D10" s="64" t="s">
        <v>1</v>
      </c>
      <c r="E10" s="66">
        <v>3</v>
      </c>
      <c r="F10" s="89">
        <f t="shared" si="1"/>
        <v>0.54999999999999993</v>
      </c>
    </row>
    <row r="11" spans="1:9" x14ac:dyDescent="0.25">
      <c r="A11" s="64">
        <f t="shared" si="0"/>
        <v>4</v>
      </c>
      <c r="B11" s="65" t="s">
        <v>42</v>
      </c>
      <c r="C11" s="64" t="s">
        <v>51</v>
      </c>
      <c r="D11" s="64" t="s">
        <v>1</v>
      </c>
      <c r="E11" s="66">
        <v>6</v>
      </c>
      <c r="F11" s="89">
        <f t="shared" si="1"/>
        <v>0.55208333333333326</v>
      </c>
    </row>
    <row r="12" spans="1:9" x14ac:dyDescent="0.25">
      <c r="A12" s="64">
        <f t="shared" si="0"/>
        <v>5</v>
      </c>
      <c r="B12" s="65" t="s">
        <v>8</v>
      </c>
      <c r="C12" s="64" t="s">
        <v>43</v>
      </c>
      <c r="D12" s="64" t="s">
        <v>41</v>
      </c>
      <c r="E12" s="66">
        <v>10</v>
      </c>
      <c r="F12" s="89">
        <f t="shared" si="1"/>
        <v>0.55624999999999991</v>
      </c>
    </row>
    <row r="13" spans="1:9" s="78" customFormat="1" x14ac:dyDescent="0.25">
      <c r="A13" s="93">
        <f>A12+1</f>
        <v>6</v>
      </c>
      <c r="B13" s="94"/>
      <c r="C13" s="93" t="s">
        <v>78</v>
      </c>
      <c r="D13" s="93"/>
      <c r="E13" s="63"/>
      <c r="F13" s="89">
        <f t="shared" si="1"/>
        <v>0.56319444444444433</v>
      </c>
      <c r="G13" s="99"/>
    </row>
    <row r="14" spans="1:9" x14ac:dyDescent="0.25">
      <c r="A14" s="64">
        <f>A13+0.01</f>
        <v>6.01</v>
      </c>
      <c r="B14" s="65" t="s">
        <v>8</v>
      </c>
      <c r="C14" s="68" t="s">
        <v>80</v>
      </c>
      <c r="D14" s="64" t="s">
        <v>0</v>
      </c>
      <c r="E14" s="69">
        <v>5</v>
      </c>
      <c r="F14" s="89">
        <f t="shared" si="1"/>
        <v>0.56319444444444433</v>
      </c>
    </row>
    <row r="15" spans="1:9" x14ac:dyDescent="0.25">
      <c r="A15" s="64">
        <f>A14+0.01</f>
        <v>6.02</v>
      </c>
      <c r="B15" s="65" t="s">
        <v>8</v>
      </c>
      <c r="C15" s="68" t="s">
        <v>81</v>
      </c>
      <c r="D15" s="64" t="s">
        <v>0</v>
      </c>
      <c r="E15" s="69">
        <v>5</v>
      </c>
      <c r="F15" s="89">
        <f t="shared" si="1"/>
        <v>0.56666666666666654</v>
      </c>
    </row>
    <row r="16" spans="1:9" x14ac:dyDescent="0.25">
      <c r="A16" s="64">
        <f>A15+0.01</f>
        <v>6.0299999999999994</v>
      </c>
      <c r="B16" s="65" t="s">
        <v>8</v>
      </c>
      <c r="C16" s="68" t="s">
        <v>82</v>
      </c>
      <c r="D16" s="64" t="s">
        <v>47</v>
      </c>
      <c r="E16" s="69">
        <v>5</v>
      </c>
      <c r="F16" s="89">
        <f t="shared" si="1"/>
        <v>0.57013888888888875</v>
      </c>
    </row>
    <row r="17" spans="1:9" x14ac:dyDescent="0.25">
      <c r="A17" s="64">
        <f>A16+0.01</f>
        <v>6.0399999999999991</v>
      </c>
      <c r="B17" s="65" t="s">
        <v>42</v>
      </c>
      <c r="C17" s="68" t="s">
        <v>83</v>
      </c>
      <c r="D17" s="64" t="s">
        <v>0</v>
      </c>
      <c r="E17" s="69">
        <v>5</v>
      </c>
      <c r="F17" s="89">
        <f t="shared" si="1"/>
        <v>0.57361111111111096</v>
      </c>
    </row>
    <row r="18" spans="1:9" s="98" customFormat="1" x14ac:dyDescent="0.25">
      <c r="A18" s="93">
        <f>A13+1</f>
        <v>7</v>
      </c>
      <c r="B18" s="94"/>
      <c r="C18" s="95" t="s">
        <v>50</v>
      </c>
      <c r="D18" s="93"/>
      <c r="E18" s="96"/>
      <c r="F18" s="89">
        <f t="shared" si="1"/>
        <v>0.57708333333333317</v>
      </c>
      <c r="G18" s="97"/>
    </row>
    <row r="19" spans="1:9" s="15" customFormat="1" ht="140.25" x14ac:dyDescent="0.25">
      <c r="A19" s="102">
        <f>A18+0.01</f>
        <v>7.01</v>
      </c>
      <c r="B19" s="103" t="s">
        <v>94</v>
      </c>
      <c r="C19" s="104" t="s">
        <v>93</v>
      </c>
      <c r="D19" s="102" t="s">
        <v>49</v>
      </c>
      <c r="E19" s="105">
        <v>3</v>
      </c>
      <c r="F19" s="106">
        <f t="shared" si="1"/>
        <v>0.57708333333333317</v>
      </c>
      <c r="G19" s="107"/>
    </row>
    <row r="20" spans="1:9" s="71" customFormat="1" x14ac:dyDescent="0.25">
      <c r="A20" s="64">
        <f t="shared" ref="A20:A25" si="2">A19+0.01</f>
        <v>7.02</v>
      </c>
      <c r="B20" s="65" t="s">
        <v>53</v>
      </c>
      <c r="C20" s="68" t="s">
        <v>84</v>
      </c>
      <c r="D20" s="64" t="s">
        <v>88</v>
      </c>
      <c r="E20" s="69">
        <v>5</v>
      </c>
      <c r="F20" s="89">
        <f t="shared" si="1"/>
        <v>0.5791666666666665</v>
      </c>
      <c r="G20" s="70"/>
    </row>
    <row r="21" spans="1:9" s="71" customFormat="1" ht="25.5" x14ac:dyDescent="0.25">
      <c r="A21" s="64">
        <f t="shared" si="2"/>
        <v>7.0299999999999994</v>
      </c>
      <c r="B21" s="65" t="s">
        <v>53</v>
      </c>
      <c r="C21" s="68" t="s">
        <v>89</v>
      </c>
      <c r="D21" s="64" t="s">
        <v>68</v>
      </c>
      <c r="E21" s="66">
        <v>3</v>
      </c>
      <c r="F21" s="89">
        <f>F20+TIME(0,E20,0)</f>
        <v>0.58263888888888871</v>
      </c>
      <c r="G21" s="70"/>
    </row>
    <row r="22" spans="1:9" s="71" customFormat="1" x14ac:dyDescent="0.25">
      <c r="A22" s="64">
        <f t="shared" si="2"/>
        <v>7.0399999999999991</v>
      </c>
      <c r="B22" s="65" t="s">
        <v>53</v>
      </c>
      <c r="C22" s="68" t="s">
        <v>96</v>
      </c>
      <c r="D22" s="64" t="s">
        <v>95</v>
      </c>
      <c r="E22" s="69">
        <v>3</v>
      </c>
      <c r="F22" s="89">
        <f t="shared" si="1"/>
        <v>0.58472222222222203</v>
      </c>
      <c r="G22" s="70"/>
    </row>
    <row r="23" spans="1:9" s="71" customFormat="1" x14ac:dyDescent="0.25">
      <c r="A23" s="64">
        <f t="shared" si="2"/>
        <v>7.0499999999999989</v>
      </c>
      <c r="B23" s="65" t="s">
        <v>53</v>
      </c>
      <c r="C23" s="68"/>
      <c r="D23" s="64"/>
      <c r="E23" s="69"/>
      <c r="F23" s="89">
        <f t="shared" si="1"/>
        <v>0.58680555555555536</v>
      </c>
      <c r="G23" s="70"/>
    </row>
    <row r="24" spans="1:9" s="15" customFormat="1" x14ac:dyDescent="0.25">
      <c r="A24" s="64">
        <f t="shared" si="2"/>
        <v>7.0599999999999987</v>
      </c>
      <c r="B24" s="65" t="s">
        <v>53</v>
      </c>
      <c r="C24" s="68"/>
      <c r="D24" s="64"/>
      <c r="E24" s="69"/>
      <c r="F24" s="89">
        <f t="shared" si="1"/>
        <v>0.58680555555555536</v>
      </c>
      <c r="G24" s="110"/>
      <c r="H24" s="111"/>
      <c r="I24" s="111"/>
    </row>
    <row r="25" spans="1:9" s="15" customFormat="1" ht="18.75" customHeight="1" x14ac:dyDescent="0.25">
      <c r="A25" s="64">
        <f t="shared" si="2"/>
        <v>7.0699999999999985</v>
      </c>
      <c r="B25" s="65" t="s">
        <v>53</v>
      </c>
      <c r="C25" s="68"/>
      <c r="D25" s="64"/>
      <c r="E25" s="69"/>
      <c r="F25" s="89">
        <f t="shared" si="1"/>
        <v>0.58680555555555536</v>
      </c>
      <c r="G25" s="72"/>
      <c r="H25" s="73"/>
      <c r="I25" s="73"/>
    </row>
    <row r="26" spans="1:9" s="78" customFormat="1" x14ac:dyDescent="0.25">
      <c r="A26" s="93">
        <f>A18+1</f>
        <v>8</v>
      </c>
      <c r="B26" s="94"/>
      <c r="C26" s="93" t="s">
        <v>66</v>
      </c>
      <c r="D26" s="93"/>
      <c r="E26" s="63"/>
      <c r="F26" s="89">
        <f>F25+TIME(0,E25,0)</f>
        <v>0.58680555555555536</v>
      </c>
      <c r="G26" s="100"/>
      <c r="H26" s="101"/>
      <c r="I26" s="101"/>
    </row>
    <row r="27" spans="1:9" s="78" customFormat="1" x14ac:dyDescent="0.25">
      <c r="A27" s="64">
        <v>8.01</v>
      </c>
      <c r="B27" s="94"/>
      <c r="C27" s="93"/>
      <c r="D27" s="93"/>
      <c r="E27" s="63"/>
      <c r="F27" s="89">
        <f t="shared" ref="F27:F31" si="3">F26+TIME(0,E26,0)</f>
        <v>0.58680555555555536</v>
      </c>
      <c r="G27" s="100"/>
      <c r="H27" s="101"/>
      <c r="I27" s="101"/>
    </row>
    <row r="28" spans="1:9" s="15" customFormat="1" ht="66.75" customHeight="1" x14ac:dyDescent="0.25">
      <c r="A28" s="93">
        <f>A26+1</f>
        <v>9</v>
      </c>
      <c r="B28" s="65" t="s">
        <v>8</v>
      </c>
      <c r="C28" s="74" t="s">
        <v>85</v>
      </c>
      <c r="D28" s="64" t="s">
        <v>0</v>
      </c>
      <c r="E28" s="69">
        <v>2</v>
      </c>
      <c r="F28" s="89">
        <f t="shared" si="3"/>
        <v>0.58680555555555536</v>
      </c>
      <c r="G28" s="73"/>
      <c r="H28" s="73"/>
      <c r="I28" s="73"/>
    </row>
    <row r="29" spans="1:9" s="15" customFormat="1" ht="20.25" customHeight="1" x14ac:dyDescent="0.25">
      <c r="A29" s="64">
        <f>A28+1</f>
        <v>10</v>
      </c>
      <c r="B29" s="65" t="s">
        <v>8</v>
      </c>
      <c r="C29" s="74" t="s">
        <v>86</v>
      </c>
      <c r="D29" s="64" t="s">
        <v>67</v>
      </c>
      <c r="E29" s="69">
        <v>2</v>
      </c>
      <c r="F29" s="89">
        <f t="shared" si="3"/>
        <v>0.58819444444444424</v>
      </c>
      <c r="G29" s="73"/>
      <c r="H29" s="73"/>
      <c r="I29" s="73"/>
    </row>
    <row r="30" spans="1:9" s="15" customFormat="1" ht="25.5" x14ac:dyDescent="0.25">
      <c r="A30" s="64">
        <f>A29+1</f>
        <v>11</v>
      </c>
      <c r="B30" s="65" t="s">
        <v>8</v>
      </c>
      <c r="C30" s="74" t="s">
        <v>37</v>
      </c>
      <c r="D30" s="64" t="s">
        <v>38</v>
      </c>
      <c r="E30" s="69">
        <v>10</v>
      </c>
      <c r="F30" s="89">
        <f t="shared" si="3"/>
        <v>0.58958333333333313</v>
      </c>
    </row>
    <row r="31" spans="1:9" x14ac:dyDescent="0.25">
      <c r="A31" s="64"/>
      <c r="B31" s="65" t="s">
        <v>42</v>
      </c>
      <c r="C31" s="64" t="s">
        <v>79</v>
      </c>
      <c r="D31" s="64" t="s">
        <v>59</v>
      </c>
      <c r="E31" s="66">
        <v>10</v>
      </c>
      <c r="F31" s="89">
        <f t="shared" si="3"/>
        <v>0.59652777777777755</v>
      </c>
      <c r="G31" s="67"/>
    </row>
    <row r="32" spans="1:9" s="71" customFormat="1" ht="25.5" x14ac:dyDescent="0.25">
      <c r="A32" s="75">
        <f>A30+1</f>
        <v>12</v>
      </c>
      <c r="B32" s="75" t="s">
        <v>7</v>
      </c>
      <c r="C32" s="76" t="s">
        <v>48</v>
      </c>
      <c r="D32" s="75" t="s">
        <v>1</v>
      </c>
      <c r="E32" s="77"/>
      <c r="F32" s="90">
        <v>0.625</v>
      </c>
      <c r="G32" s="40">
        <f>MINUTE(F32-F30)-E30</f>
        <v>41</v>
      </c>
      <c r="H32" s="41" t="s">
        <v>64</v>
      </c>
    </row>
    <row r="35" spans="3:3" x14ac:dyDescent="0.25">
      <c r="C35" s="78"/>
    </row>
    <row r="36" spans="3:3" x14ac:dyDescent="0.25">
      <c r="C36" s="79"/>
    </row>
    <row r="37" spans="3:3" x14ac:dyDescent="0.25">
      <c r="C37" s="79"/>
    </row>
  </sheetData>
  <mergeCells count="2">
    <mergeCell ref="G9:I9"/>
    <mergeCell ref="G24:I24"/>
  </mergeCells>
  <pageMargins left="0.25" right="0.25"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topLeftCell="A10" zoomScale="110" zoomScaleNormal="110" workbookViewId="0">
      <selection activeCell="C16" sqref="C16"/>
    </sheetView>
  </sheetViews>
  <sheetFormatPr defaultRowHeight="15" x14ac:dyDescent="0.25"/>
  <cols>
    <col min="2" max="2" width="16.28515625" customWidth="1"/>
    <col min="3" max="3" width="21.5703125" customWidth="1"/>
    <col min="4" max="4" width="11.5703125" customWidth="1"/>
    <col min="5" max="8" width="11.5703125" style="11" customWidth="1"/>
  </cols>
  <sheetData>
    <row r="1" spans="2:8" ht="15.75" thickBot="1" x14ac:dyDescent="0.3">
      <c r="F1" s="36"/>
    </row>
    <row r="2" spans="2:8" ht="15.75" customHeight="1" thickTop="1" x14ac:dyDescent="0.25">
      <c r="B2" s="114" t="s">
        <v>10</v>
      </c>
      <c r="C2" s="116" t="s">
        <v>11</v>
      </c>
      <c r="D2" s="118" t="s">
        <v>12</v>
      </c>
      <c r="E2" s="118" t="s">
        <v>90</v>
      </c>
      <c r="F2" s="35"/>
      <c r="G2" s="112" t="s">
        <v>92</v>
      </c>
      <c r="H2" s="112" t="s">
        <v>91</v>
      </c>
    </row>
    <row r="3" spans="2:8" ht="41.25" customHeight="1" thickBot="1" x14ac:dyDescent="0.3">
      <c r="B3" s="115"/>
      <c r="C3" s="117"/>
      <c r="D3" s="113"/>
      <c r="E3" s="113"/>
      <c r="F3" s="29"/>
      <c r="G3" s="113"/>
      <c r="H3" s="113"/>
    </row>
    <row r="4" spans="2:8" ht="15.75" thickTop="1" x14ac:dyDescent="0.25">
      <c r="B4" s="1" t="s">
        <v>13</v>
      </c>
      <c r="C4" s="2" t="s">
        <v>69</v>
      </c>
      <c r="D4" s="3">
        <v>1</v>
      </c>
      <c r="E4" s="21"/>
      <c r="F4" s="30"/>
      <c r="G4" s="25"/>
      <c r="H4" s="25"/>
    </row>
    <row r="5" spans="2:8" x14ac:dyDescent="0.25">
      <c r="B5" s="1" t="s">
        <v>14</v>
      </c>
      <c r="C5" s="2" t="s">
        <v>15</v>
      </c>
      <c r="D5" s="3">
        <v>1</v>
      </c>
      <c r="E5" s="21"/>
      <c r="F5" s="31"/>
      <c r="G5" s="25"/>
      <c r="H5" s="25"/>
    </row>
    <row r="6" spans="2:8" x14ac:dyDescent="0.25">
      <c r="B6" s="4" t="s">
        <v>14</v>
      </c>
      <c r="C6" s="5" t="s">
        <v>16</v>
      </c>
      <c r="D6" s="6">
        <v>1</v>
      </c>
      <c r="E6" s="22"/>
      <c r="F6" s="31"/>
      <c r="G6" s="26"/>
      <c r="H6" s="26"/>
    </row>
    <row r="7" spans="2:8" x14ac:dyDescent="0.25">
      <c r="B7" s="4" t="s">
        <v>17</v>
      </c>
      <c r="C7" s="5" t="s">
        <v>18</v>
      </c>
      <c r="D7" s="6">
        <v>1</v>
      </c>
      <c r="E7" s="22"/>
      <c r="F7" s="31"/>
      <c r="G7" s="26"/>
      <c r="H7" s="26"/>
    </row>
    <row r="8" spans="2:8" x14ac:dyDescent="0.25">
      <c r="B8" s="4" t="s">
        <v>19</v>
      </c>
      <c r="C8" s="5" t="s">
        <v>20</v>
      </c>
      <c r="D8" s="6">
        <v>1</v>
      </c>
      <c r="E8" s="22"/>
      <c r="F8" s="31"/>
      <c r="G8" s="26"/>
      <c r="H8" s="26"/>
    </row>
    <row r="9" spans="2:8" x14ac:dyDescent="0.25">
      <c r="B9" s="4" t="s">
        <v>35</v>
      </c>
      <c r="C9" s="5" t="s">
        <v>21</v>
      </c>
      <c r="D9" s="6">
        <v>1</v>
      </c>
      <c r="E9" s="22"/>
      <c r="F9" s="31"/>
      <c r="G9" s="26"/>
      <c r="H9" s="26"/>
    </row>
    <row r="10" spans="2:8" x14ac:dyDescent="0.25">
      <c r="B10" s="4">
        <v>1</v>
      </c>
      <c r="C10" s="5" t="s">
        <v>40</v>
      </c>
      <c r="D10" s="6">
        <v>1</v>
      </c>
      <c r="E10" s="22"/>
      <c r="F10" s="31"/>
      <c r="G10" s="26"/>
      <c r="H10" s="26"/>
    </row>
    <row r="11" spans="2:8" x14ac:dyDescent="0.25">
      <c r="B11" s="4">
        <v>3</v>
      </c>
      <c r="C11" s="5" t="s">
        <v>22</v>
      </c>
      <c r="D11" s="6">
        <v>1</v>
      </c>
      <c r="E11" s="22"/>
      <c r="F11" s="31"/>
      <c r="G11" s="26"/>
      <c r="H11" s="26"/>
    </row>
    <row r="12" spans="2:8" x14ac:dyDescent="0.25">
      <c r="B12" s="4">
        <v>11</v>
      </c>
      <c r="C12" s="5" t="s">
        <v>32</v>
      </c>
      <c r="D12" s="6">
        <v>1</v>
      </c>
      <c r="E12" s="22"/>
      <c r="F12" s="31"/>
      <c r="G12" s="26"/>
      <c r="H12" s="26"/>
    </row>
    <row r="13" spans="2:8" x14ac:dyDescent="0.25">
      <c r="B13" s="4">
        <v>15</v>
      </c>
      <c r="C13" s="5" t="s">
        <v>44</v>
      </c>
      <c r="D13" s="6">
        <v>1</v>
      </c>
      <c r="E13" s="22"/>
      <c r="F13" s="31"/>
      <c r="G13" s="26"/>
      <c r="H13" s="26"/>
    </row>
    <row r="14" spans="2:8" x14ac:dyDescent="0.25">
      <c r="B14" s="4">
        <v>16</v>
      </c>
      <c r="C14" s="5" t="s">
        <v>23</v>
      </c>
      <c r="D14" s="6">
        <v>1</v>
      </c>
      <c r="E14" s="22"/>
      <c r="F14" s="31"/>
      <c r="G14" s="26"/>
      <c r="H14" s="26"/>
    </row>
    <row r="15" spans="2:8" x14ac:dyDescent="0.25">
      <c r="B15" s="4">
        <v>18</v>
      </c>
      <c r="C15" s="92" t="s">
        <v>45</v>
      </c>
      <c r="D15" s="6">
        <v>1</v>
      </c>
      <c r="E15" s="22"/>
      <c r="F15" s="31"/>
      <c r="G15" s="26"/>
      <c r="H15" s="26"/>
    </row>
    <row r="16" spans="2:8" x14ac:dyDescent="0.25">
      <c r="B16" s="4">
        <v>19</v>
      </c>
      <c r="C16" s="5" t="s">
        <v>25</v>
      </c>
      <c r="D16" s="6">
        <v>1</v>
      </c>
      <c r="E16" s="22"/>
      <c r="F16" s="31"/>
      <c r="G16" s="26"/>
      <c r="H16" s="26"/>
    </row>
    <row r="17" spans="1:8" x14ac:dyDescent="0.25">
      <c r="B17" s="4">
        <v>20</v>
      </c>
      <c r="C17" s="5" t="s">
        <v>26</v>
      </c>
      <c r="D17" s="6" t="s">
        <v>24</v>
      </c>
      <c r="E17" s="23"/>
      <c r="F17" s="32"/>
      <c r="G17" s="27" t="s">
        <v>63</v>
      </c>
      <c r="H17" s="27" t="s">
        <v>63</v>
      </c>
    </row>
    <row r="18" spans="1:8" x14ac:dyDescent="0.25">
      <c r="B18" s="4">
        <v>21</v>
      </c>
      <c r="C18" s="5" t="s">
        <v>27</v>
      </c>
      <c r="D18" s="6">
        <v>1</v>
      </c>
      <c r="E18" s="22"/>
      <c r="F18" s="31"/>
      <c r="G18" s="26"/>
      <c r="H18" s="26"/>
    </row>
    <row r="19" spans="1:8" x14ac:dyDescent="0.25">
      <c r="B19" s="4">
        <v>22</v>
      </c>
      <c r="C19" s="5" t="s">
        <v>28</v>
      </c>
      <c r="D19" s="6">
        <v>1</v>
      </c>
      <c r="E19" s="22"/>
      <c r="F19" s="31"/>
      <c r="G19" s="26"/>
      <c r="H19" s="26"/>
    </row>
    <row r="20" spans="1:8" x14ac:dyDescent="0.25">
      <c r="B20" s="4">
        <v>24</v>
      </c>
      <c r="C20" s="5" t="s">
        <v>36</v>
      </c>
      <c r="D20" s="6">
        <v>1</v>
      </c>
      <c r="E20" s="22"/>
      <c r="F20" s="31"/>
      <c r="G20" s="26"/>
      <c r="H20" s="26"/>
    </row>
    <row r="21" spans="1:8" ht="18" customHeight="1" thickBot="1" x14ac:dyDescent="0.3">
      <c r="B21" s="7" t="s">
        <v>29</v>
      </c>
      <c r="C21" s="8" t="s">
        <v>30</v>
      </c>
      <c r="D21" s="9" t="s">
        <v>24</v>
      </c>
      <c r="E21" s="24"/>
      <c r="F21" s="33"/>
      <c r="G21" s="28" t="s">
        <v>63</v>
      </c>
      <c r="H21" s="28" t="s">
        <v>63</v>
      </c>
    </row>
    <row r="22" spans="1:8" ht="38.25" customHeight="1" thickTop="1" thickBot="1" x14ac:dyDescent="0.3">
      <c r="B22" s="10"/>
      <c r="C22" s="17" t="s">
        <v>31</v>
      </c>
      <c r="D22" s="18">
        <f>SUM(D4:D21)</f>
        <v>16</v>
      </c>
      <c r="E22" s="19">
        <f>SUM(E4:E21)</f>
        <v>0</v>
      </c>
      <c r="F22" s="20" t="s">
        <v>60</v>
      </c>
      <c r="G22" s="16">
        <f>COUNTIF(G4:G20,"y")</f>
        <v>0</v>
      </c>
      <c r="H22" s="16">
        <f>COUNTIF(H4:H20,"y")</f>
        <v>0</v>
      </c>
    </row>
    <row r="23" spans="1:8" ht="17.25" thickTop="1" thickBot="1" x14ac:dyDescent="0.3">
      <c r="F23" s="20" t="s">
        <v>61</v>
      </c>
      <c r="G23" s="16">
        <f>COUNTIF(G4:G20,"n")</f>
        <v>0</v>
      </c>
      <c r="H23" s="16">
        <f>COUNTIF(H4:H20,"n")</f>
        <v>0</v>
      </c>
    </row>
    <row r="24" spans="1:8" ht="17.25" thickTop="1" thickBot="1" x14ac:dyDescent="0.3">
      <c r="F24" s="20" t="s">
        <v>62</v>
      </c>
      <c r="G24" s="16">
        <f>COUNTIF(G4:G20,"a")</f>
        <v>0</v>
      </c>
      <c r="H24" s="16">
        <f>COUNTIF(H4:H20,"a")</f>
        <v>0</v>
      </c>
    </row>
    <row r="25" spans="1:8" ht="15.75" thickTop="1" x14ac:dyDescent="0.25">
      <c r="B25" t="s">
        <v>33</v>
      </c>
    </row>
    <row r="26" spans="1:8" x14ac:dyDescent="0.25">
      <c r="B26" s="34" t="s">
        <v>56</v>
      </c>
    </row>
    <row r="27" spans="1:8" x14ac:dyDescent="0.25">
      <c r="B27" s="34" t="s">
        <v>57</v>
      </c>
    </row>
    <row r="28" spans="1:8" x14ac:dyDescent="0.25">
      <c r="A28" s="14"/>
      <c r="B28" s="34" t="s">
        <v>54</v>
      </c>
    </row>
    <row r="29" spans="1:8" x14ac:dyDescent="0.25">
      <c r="B29" s="34" t="s">
        <v>39</v>
      </c>
    </row>
    <row r="30" spans="1:8" x14ac:dyDescent="0.25">
      <c r="B30" s="34" t="s">
        <v>55</v>
      </c>
    </row>
    <row r="31" spans="1:8" x14ac:dyDescent="0.25">
      <c r="B31" s="34" t="s">
        <v>58</v>
      </c>
    </row>
    <row r="33" spans="2:2" x14ac:dyDescent="0.25">
      <c r="B33" s="92" t="s">
        <v>76</v>
      </c>
    </row>
  </sheetData>
  <mergeCells count="6">
    <mergeCell ref="H2:H3"/>
    <mergeCell ref="B2:B3"/>
    <mergeCell ref="C2:C3"/>
    <mergeCell ref="D2:D3"/>
    <mergeCell ref="G2:G3"/>
    <mergeCell ref="E2:E3"/>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workbookViewId="0">
      <selection activeCell="B9" sqref="B9"/>
    </sheetView>
  </sheetViews>
  <sheetFormatPr defaultRowHeight="15" x14ac:dyDescent="0.25"/>
  <cols>
    <col min="1" max="1" width="20.5703125" customWidth="1"/>
    <col min="2" max="2" width="78.85546875" customWidth="1"/>
  </cols>
  <sheetData>
    <row r="1" spans="1:7" ht="105" x14ac:dyDescent="0.25">
      <c r="A1" s="39" t="s">
        <v>70</v>
      </c>
      <c r="B1" s="38" t="s">
        <v>74</v>
      </c>
    </row>
    <row r="3" spans="1:7" ht="135" x14ac:dyDescent="0.25">
      <c r="A3" s="39" t="s">
        <v>71</v>
      </c>
      <c r="B3" s="38" t="s">
        <v>75</v>
      </c>
    </row>
    <row r="5" spans="1:7" ht="30" x14ac:dyDescent="0.25">
      <c r="A5" s="39" t="s">
        <v>72</v>
      </c>
      <c r="B5" s="38" t="s">
        <v>73</v>
      </c>
    </row>
    <row r="8" spans="1:7" ht="180" customHeight="1" x14ac:dyDescent="0.25">
      <c r="A8" s="37" t="s">
        <v>98</v>
      </c>
      <c r="B8" s="119" t="s">
        <v>97</v>
      </c>
      <c r="C8" s="119"/>
      <c r="D8" s="119"/>
      <c r="E8" s="119"/>
      <c r="F8" s="119"/>
      <c r="G8" s="119"/>
    </row>
  </sheetData>
  <mergeCells count="1">
    <mergeCell ref="B8:G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2017 June 06  Agenda</vt:lpstr>
      <vt:lpstr>EC Roster - Vote Calculator</vt:lpstr>
      <vt:lpstr>Agenda item 6.04</vt:lpstr>
      <vt:lpstr>'2017 June 06  Agenda'!Print_Area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802 EC Interim Telecon Agenda</dc:title>
  <dc:subject>EC-15-0031-00</dc:subject>
  <dc:creator>Jon Rosdahl</dc:creator>
  <cp:lastModifiedBy>Jon Rosdahl</cp:lastModifiedBy>
  <cp:lastPrinted>2014-10-07T16:46:30Z</cp:lastPrinted>
  <dcterms:created xsi:type="dcterms:W3CDTF">2014-06-02T22:59:39Z</dcterms:created>
  <dcterms:modified xsi:type="dcterms:W3CDTF">2017-09-19T23:41:17Z</dcterms:modified>
  <cp:category>Agenda</cp:category>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93c1ba9f-fa2f-4291-9774-85649ea47a26</vt:lpwstr>
  </property>
  <property fmtid="{D5CDD505-2E9C-101B-9397-08002B2CF9AE}" pid="3" name="DellClassification">
    <vt:lpwstr>No Restrictions</vt:lpwstr>
  </property>
  <property fmtid="{D5CDD505-2E9C-101B-9397-08002B2CF9AE}" pid="4" name="DellSubLabels">
    <vt:lpwstr/>
  </property>
</Properties>
</file>