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Documents/IEEE 802/IEEE/802/Meetings/Plenaries/17_07/"/>
    </mc:Choice>
  </mc:AlternateContent>
  <bookViews>
    <workbookView xWindow="-60" yWindow="110" windowWidth="10490" windowHeight="11760"/>
  </bookViews>
  <sheets>
    <sheet name="EC_Closing_Agenda" sheetId="1" r:id="rId1"/>
  </sheets>
  <definedNames>
    <definedName name="_xlnm.Print_Area" localSheetId="0">EC_Closing_Agenda!$A$1:$F$114</definedName>
    <definedName name="Print_Area_MI">EC_Closing_Agenda!$A$1:$E$19</definedName>
    <definedName name="PRINT_AREA_MI_1">EC_Closing_Agenda!$A$1:$E$19</definedName>
  </definedNames>
  <calcPr calcId="171027"/>
  <fileRecoveryPr autoRecover="0"/>
</workbook>
</file>

<file path=xl/calcChain.xml><?xml version="1.0" encoding="utf-8"?>
<calcChain xmlns="http://schemas.openxmlformats.org/spreadsheetml/2006/main">
  <c r="F93" i="1" l="1"/>
  <c r="F94" i="1" s="1"/>
  <c r="F95" i="1" s="1"/>
  <c r="F90" i="1" l="1"/>
  <c r="F91" i="1" s="1"/>
  <c r="F92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A15" i="1" l="1"/>
  <c r="F8" i="1" l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A54" i="1"/>
  <c r="A55" i="1" s="1"/>
  <c r="A56" i="1" s="1"/>
  <c r="A57" i="1" s="1"/>
  <c r="A58" i="1" s="1"/>
  <c r="A59" i="1" s="1"/>
  <c r="A89" i="1"/>
  <c r="A20" i="1"/>
  <c r="A68" i="1"/>
  <c r="A69" i="1" s="1"/>
  <c r="F111" i="1"/>
  <c r="A13" i="1"/>
  <c r="A11" i="1"/>
  <c r="A9" i="1"/>
  <c r="A8" i="1"/>
  <c r="A71" i="1" l="1"/>
  <c r="A70" i="1"/>
  <c r="F19" i="1"/>
  <c r="F20" i="1" s="1"/>
  <c r="A22" i="1"/>
  <c r="A21" i="1"/>
  <c r="A92" i="1"/>
  <c r="A94" i="1" s="1"/>
  <c r="A100" i="1" s="1"/>
  <c r="A90" i="1"/>
  <c r="A91" i="1" s="1"/>
  <c r="A24" i="1"/>
  <c r="A25" i="1" s="1"/>
  <c r="A39" i="1" s="1"/>
  <c r="A23" i="1"/>
  <c r="A61" i="1"/>
  <c r="A60" i="1"/>
  <c r="A73" i="1"/>
  <c r="A74" i="1" s="1"/>
  <c r="A75" i="1" s="1"/>
  <c r="A76" i="1" s="1"/>
  <c r="A77" i="1" s="1"/>
  <c r="A78" i="1" s="1"/>
  <c r="A79" i="1" s="1"/>
  <c r="A72" i="1"/>
  <c r="A26" i="1"/>
  <c r="A27" i="1" s="1"/>
  <c r="A28" i="1" s="1"/>
  <c r="A29" i="1" s="1"/>
  <c r="A95" i="1"/>
  <c r="A80" i="1" l="1"/>
  <c r="A63" i="1"/>
  <c r="A64" i="1" s="1"/>
  <c r="A65" i="1" s="1"/>
  <c r="A62" i="1"/>
  <c r="F21" i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A42" i="1"/>
  <c r="A43" i="1" s="1"/>
  <c r="A40" i="1"/>
  <c r="A41" i="1" s="1"/>
  <c r="A97" i="1"/>
  <c r="A98" i="1" s="1"/>
  <c r="A99" i="1" s="1"/>
  <c r="A96" i="1"/>
  <c r="A82" i="1"/>
  <c r="A81" i="1"/>
  <c r="A30" i="1"/>
  <c r="A31" i="1" s="1"/>
  <c r="A32" i="1" s="1"/>
  <c r="A33" i="1" s="1"/>
  <c r="A34" i="1" s="1"/>
  <c r="A35" i="1" s="1"/>
  <c r="A36" i="1" s="1"/>
  <c r="A37" i="1" s="1"/>
  <c r="A38" i="1" s="1"/>
  <c r="A107" i="1"/>
  <c r="A108" i="1" s="1"/>
  <c r="A109" i="1" s="1"/>
  <c r="A101" i="1"/>
  <c r="A102" i="1" s="1"/>
  <c r="A103" i="1" s="1"/>
  <c r="A104" i="1" s="1"/>
  <c r="A105" i="1" s="1"/>
  <c r="A106" i="1" s="1"/>
  <c r="A84" i="1" l="1"/>
  <c r="A85" i="1" s="1"/>
  <c r="A86" i="1" s="1"/>
  <c r="A83" i="1"/>
  <c r="F62" i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A44" i="1"/>
  <c r="A45" i="1" s="1"/>
  <c r="A46" i="1" s="1"/>
  <c r="A47" i="1" s="1"/>
  <c r="A48" i="1"/>
  <c r="F83" i="1" l="1"/>
  <c r="F84" i="1" s="1"/>
  <c r="F85" i="1" s="1"/>
  <c r="F86" i="1" s="1"/>
  <c r="F87" i="1" s="1"/>
  <c r="F88" i="1" s="1"/>
  <c r="F89" i="1" s="1"/>
  <c r="A51" i="1"/>
  <c r="A49" i="1"/>
  <c r="A50" i="1" s="1"/>
</calcChain>
</file>

<file path=xl/comments1.xml><?xml version="1.0" encoding="utf-8"?>
<comments xmlns="http://schemas.openxmlformats.org/spreadsheetml/2006/main">
  <authors>
    <author>John DAmbrosia</author>
  </authors>
  <commentList>
    <comment ref="A21" authorId="0" shapeId="0">
      <text>
        <r>
          <rPr>
            <b/>
            <sz val="9"/>
            <color indexed="81"/>
            <rFont val="Tahoma"/>
            <family val="2"/>
          </rPr>
          <t>John DAmbrosia: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<sst xmlns="http://schemas.openxmlformats.org/spreadsheetml/2006/main" count="254" uniqueCount="111">
  <si>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</si>
  <si>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</si>
  <si>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</si>
  <si>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</si>
  <si>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</si>
  <si>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</si>
  <si>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</si>
  <si>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</si>
  <si>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</si>
  <si>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</si>
  <si>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LMSC Internal business</t>
  </si>
  <si>
    <t>Rosdahl</t>
  </si>
  <si>
    <t>Gilb</t>
  </si>
  <si>
    <t>Chaplin</t>
  </si>
  <si>
    <t>IEEE Standards Board and Sponsor Ballot Items</t>
  </si>
  <si>
    <t>Executive Committee Study Groups, Working Groups, TAGs</t>
  </si>
  <si>
    <t>Information Items</t>
  </si>
  <si>
    <t>Myles</t>
  </si>
  <si>
    <t>Regulatory report</t>
  </si>
  <si>
    <t>Executive secretary report</t>
  </si>
  <si>
    <t>D'Ambrosia</t>
  </si>
  <si>
    <t>Network Services report</t>
  </si>
  <si>
    <t>ADJOURN SEC MEETING</t>
  </si>
  <si>
    <t>II*</t>
  </si>
  <si>
    <t>Appeals report -No items to report</t>
  </si>
  <si>
    <t>Announcements from the Chair</t>
  </si>
  <si>
    <t>Recording Secretary Report</t>
  </si>
  <si>
    <t>IEEE 802.16</t>
  </si>
  <si>
    <t>IEEE 802.18</t>
  </si>
  <si>
    <t>IEEE 802.19</t>
  </si>
  <si>
    <t>IEEE 802.21</t>
  </si>
  <si>
    <t>IEEE 802.22</t>
  </si>
  <si>
    <t>IEEE 802.1</t>
  </si>
  <si>
    <t>IEEE 802.3</t>
  </si>
  <si>
    <t>IEEE 802.11</t>
  </si>
  <si>
    <t>Law</t>
  </si>
  <si>
    <t>Mody</t>
  </si>
  <si>
    <t>Heile</t>
  </si>
  <si>
    <t>Das</t>
  </si>
  <si>
    <t>IEEE 802.15</t>
  </si>
  <si>
    <t>Marks</t>
  </si>
  <si>
    <t>Shellhammer</t>
  </si>
  <si>
    <t>IEEE 802.24</t>
  </si>
  <si>
    <t>Thaler</t>
  </si>
  <si>
    <t>IEEE 802</t>
  </si>
  <si>
    <t>IEEE 802 / SA Task Force Report</t>
  </si>
  <si>
    <t>Standing Committee Reports</t>
  </si>
  <si>
    <t>Officers Reports</t>
  </si>
  <si>
    <t>IEEE SA Staff Reports</t>
  </si>
  <si>
    <t xml:space="preserve">1st Vice Chair Report </t>
  </si>
  <si>
    <t>2nd Vice Chair Report</t>
  </si>
  <si>
    <t>Treasurer's Report</t>
  </si>
  <si>
    <t>ME</t>
  </si>
  <si>
    <t>Parsons</t>
  </si>
  <si>
    <t>Stephens</t>
  </si>
  <si>
    <t>802 / ITU SC Report</t>
  </si>
  <si>
    <t>802 / IETF SC Report</t>
  </si>
  <si>
    <t>Godfrey</t>
  </si>
  <si>
    <t>Kennedy</t>
  </si>
  <si>
    <t>LMSC Liaisons and External Communications</t>
  </si>
  <si>
    <t>Verilan</t>
  </si>
  <si>
    <t>AGENDA  -  IEEE 802 LMSC EXECUTIVE COMMITTEE MEETING
IEEE 802 LMSC 116th Plenary Session</t>
  </si>
  <si>
    <t>Friday 1:00PM-6:00PM 
14 Jul 2017</t>
  </si>
  <si>
    <t xml:space="preserve">Announcement of 802 EC Interim Telecon (Tuesday 3 Oct 2017, 1-3pm ET) </t>
  </si>
  <si>
    <t>MI*</t>
  </si>
  <si>
    <t>ME*</t>
  </si>
  <si>
    <t xml:space="preserve">• Motion to forward 15.3d D04 to RevCom (unconditional) 
(moved by Heile, second by Gilb, WG vote: 28-0-0 ) : 
o Approve sending P802.15.3d/D04 to RevCom. 
o Approve CSD documentation in https://mentor.ieee.org/802-ec/dcn/17/ec-17-0074-00-ACSD-802-15-3d.docx
</t>
  </si>
  <si>
    <t xml:space="preserve">• Motion to forward 15.3f to Sponsor Ballot (conditional) (moved by Heile, second by Gilb, WG vote: 25-0-1) 
o Conditionally approve sending P802.15.3f_D01 (or latest version) to Sponsor Ballot. 
o Confirm the CSD for P802.15.3f in https://mentor.ieee.org/802-ec/dcn/17/ec-17-0072-00-ACSD-802-15-3f.docx 
</t>
  </si>
  <si>
    <t xml:space="preserve"> Approve forwarding P802.1AC/Cor-1 PAR documentation in http://ieee802.org/1/files/public/docs2017/newmessenger-ac-cor1-draft-par-0717-v3.pdf to NesCom
M: Parsons  S: Thaler</t>
  </si>
  <si>
    <t>Approve forwarding P802.1AS-Rev PAR modification in http://www.ieee802.org/1/files/public/docs2017/as-revPAR-modification-0517-v02.pdf to NesCom
M: Parsons S: Thaler</t>
  </si>
  <si>
    <t xml:space="preserve"> Approve forwarding P802.1Qcc PAR documentation in http://www.ieee802.org/1/files/public/docs2017/cc-PARextension-0517-v01.pdf to NesCom
M: Parsons S: Thaler</t>
  </si>
  <si>
    <t>Approve forwarding P802.1AE PAR documentation in http://www.ieee802.org/1/files/public/docs2017/aeseaman-rev-draft-par0717-v04.pdf to NesCom
M: Parsons S: Thaler</t>
  </si>
  <si>
    <t xml:space="preserve"> Approve sending P802.Q-Rev/D2.0 to Sponsor Ballot.
M: Parsons S: Thaler</t>
  </si>
  <si>
    <t xml:space="preserve"> Approve liaison of the following draft(s) to ISO/IEC JTC1/SC6 for information under the PSDO agreement: 
– P802.1Qcc 
– P802.1Qcp
– P802.1AR-Rev 
– P802.1Q-Rev 
M: Parsons S: Thaler</t>
  </si>
  <si>
    <t>Update - Open Source</t>
  </si>
  <si>
    <t xml:space="preserve">802.15.4s Spectrum Resource Utilization to Sponsor Ballot (conditional) </t>
  </si>
  <si>
    <t xml:space="preserve">802.15.4COR1 to Sponsor Ballot (conditional) </t>
  </si>
  <si>
    <t>• Approve forwarding P802.1Qcx PAR documentation in http://ieee802.org/1/files/public/docs2017/cx-draft-PAR0517-v03.pdf to NesCom 
• Approve CSD documentation in http://ieee802.org/1/files/public/docs2017/cx-draft-CSD0517-v02.pdf
M: Parsons S: Thaler</t>
  </si>
  <si>
    <t>• Approve forwarding P802.1ACct PAR documentation in http://www.ieee802.org/1/files/public/docs2017/ACctdraft-PAR-0517-v02.pdf to NesCom 
• Approve CSD documentation in http://www.ieee802.org/1/files/public/docs2017/ACctdraft-CSD-0517-v02.pdf
M: Parsons S: Thaler</t>
  </si>
  <si>
    <t>• Conditionally approve sending P802.1Qcc D2.0 to Sponsor Ballot 
• Confirm the CSD for P802.1Qcc in http://www.ieee802.org/1/files/public/docs2013/newp802-1qcc-draft-5c-0513-v2.pdf 
M: Parsons S: Thaler</t>
  </si>
  <si>
    <t>•  Conditionally approve sending P802.1Qcp D2.0 to Sponsor Ballot 
• Confirm the CSD for P802.1Qcp in http://www.ieee802.org/1/files/public/docs2015/cpdraft-Qcp-csd-0715-v1.docx 
M: Parsons S: Thaler</t>
  </si>
  <si>
    <t xml:space="preserve">Conditionally approve sending P802.16Rev4 to Sponsor Ballot
M: Marks S: Godfrey
</t>
  </si>
  <si>
    <t>• Approve forwarding P802.1Qcw PAR documentation in http://ieee802.org/1/files/public/docs2017/cw-draft-PAR0517-v03.pdf to NesCom 
• Approve CSD documentation in http://ieee802.org/1/files/public/docs2017/cw-draft-CSD0517-v02.pdf
M: Parsons S: Thaler</t>
  </si>
  <si>
    <t>• Approve forwarding P802.1ABcu PAR documentation in http://www.ieee802.org/1/files/public/docs2017/cu-draftPAR-0517-v03.pdf to NesCom 
• Approve CSD documentation in http://www.ieee802.org/1/files/public/docs2017/cu-draftCSD-0517-v02.pdf
M: Parsons S: Thaler</t>
  </si>
  <si>
    <t>Approve liaison of the following comment responses to ISO/IEC JTC1/SC6 under the PSDO agreement:
– IEEE 802.1Q-2014/Cor 1-2015, IEEE 802.1AB-2016, IEEE 802.1Qca-2015, IEEE 802.1Qbv-2015, and IEEE 802.1AC2016: 
– http://ieee802.org/1/files/public/docs2017/lia ison-randall-SC6Responses0717-v01.pdf
M: Parsons S: Thaler</t>
  </si>
  <si>
    <t>The IEEE 802 LMSC Executive Committee approves the submission of IEEE Std 802.3-2015/Cor1-2017 IEEE Standard for Ethernet Corrigendum 1: Multi-lane Timestamping for adoption by ISO/IEC JTC1 SC6 under the PSDO agreement
M: Law S: D'Ambrosia</t>
  </si>
  <si>
    <t>Approve sending P802.16s/D3 to RevCom, and approve CSD documentation in ec-16-0055-01-ACSD-802-16s
M: Marks S: Godfrey</t>
  </si>
  <si>
    <t>IEEE P802.1AR-Rev – Secure Device Identity to Sponsor Ballot</t>
  </si>
  <si>
    <t>IEEE P802.1CB – Frame Replication and Elimination for Reliability to RevCom</t>
  </si>
  <si>
    <t xml:space="preserve">– Liaison response to ODVA
– Liaison response to ITU-T SG15 LS43 – Coordination on IM/DM for OAM
– Liaison response to ITU-T SG15 LS51 – Synchronization coordination
– Liaison response to ITU-T SG15 LS54 – 5G
– Liaison to 3GPP RAN3
– Liaison response to IEEE 1588
</t>
  </si>
  <si>
    <t>– IEEE 802.1 Lead Exhibitor at TSN/A</t>
  </si>
  <si>
    <t xml:space="preserve">IEEE 802 EC approves that 11-17-0899-01  be sent as a LS to ISO/IEC JTC1/SC6 in relation to the allegation that IEEE 802 violated the JTC1 Directives during the recent ballot on forming a Security Ad Hoc in SC6. The LS  should be authorised for actual transmission by the IEEE 802 EC Chair on the advice of IEEE-SA staff after the 31 July 2017.
</t>
  </si>
  <si>
    <t>802 / JTC1 SC Report (https://mentor.ieee.org/802.11/dcn/17/11-17-1136-00-0jtc-ieee-802-jtc1-sc-closing-report-berlin-july-2017.pptx)</t>
  </si>
  <si>
    <t>Study Group Formation - IEEE 802.3 Beyond 10km Optical PHYs for 50GbE, 200GbE, and 400GbE</t>
  </si>
  <si>
    <t>IEEE P802.21.1-2017/Cor1 D02 to Sponsor Ballot</t>
  </si>
  <si>
    <t>II/MI</t>
  </si>
  <si>
    <t>Future Venue AdHoc Report</t>
  </si>
  <si>
    <t>Call for Tutorials for Nov 2017 Plenary (Monday 6 Nov, 2017 – Deadline – 22 Sept 2017)</t>
  </si>
  <si>
    <t xml:space="preserve">IEEE P802.3bt DTE Power via MDI over 4-Pair PAR extension request </t>
  </si>
  <si>
    <t>IEEE P802.3bt DTE Power via MDI over 4-Pair to Sponsor ballot</t>
  </si>
  <si>
    <t>Break</t>
  </si>
  <si>
    <t>Executive Session - My Project Update - EC Discussion</t>
  </si>
  <si>
    <t>IEEE P802.19.1a to RevCom</t>
  </si>
  <si>
    <t>Approve the following minutes -
• IEEE 802 EC Mar 2017 Opening Minutes - https://mentor.ieee.org/802-ec/dcn/17/ec-17-0039-00-00EC-802-ec-mar-2017-opening-minutes.pdf 
• IEEE 802 EC Mar 2017 Closing Minutes - https://mentor.ieee.org/802-ec/dcn/17/ec-17-0011-01-00EC-802-ec-mar-2017-closing-minutes.pdf 
• IEEE 802 June Teleconference Minutes - https://mentor.ieee.org/802-ec/dcn/17/ec-17-0091-01-00EC-ieee-802-lmsc-jun-6-2017-teleconference.pdf
M: D'Ambrosia S: Law</t>
  </si>
  <si>
    <t>Report to SASB re: 802.11ax Update</t>
  </si>
  <si>
    <t xml:space="preserve">Approve liaison of the following communication to ISO/IEC JTC1/SC6, as responses to the comments received on the recent 60- day ballots on IEEE Std 802.21-2017 and IEEE Std 802.21.1-2017 under the PSDO agreement
https://mentor.ieee.org/802.21/dcn/ 17/21-17-0036-00-0000-response-to-iso-iec-jtc1-sc6-comments.docx 
M: Das S: Steve Shellhammer
</t>
  </si>
  <si>
    <t>Study Group Formation - IEEE 802.11 Light Communication</t>
  </si>
  <si>
    <t>802.11ah-2016 Press Release Approval</t>
  </si>
  <si>
    <t>Signs of Dominance Document</t>
  </si>
  <si>
    <t>R4</t>
  </si>
  <si>
    <t>IEEE 802.20 - Initiate process to withdraw 802.20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</si>
</sst>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 &quot;General"/>
    <numFmt numFmtId="165" formatCode="hh&quot;:&quot;mm&quot; &quot;AM/PM&quot; &quot;"/>
    <numFmt numFmtId="166" formatCode="0.000"/>
    <numFmt numFmtId="167" formatCode="0.0000"/>
  </numFmts>
  <fonts count="33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sz val="8"/>
      <color rgb="FF000000"/>
      <name val="Times New Roman"/>
      <family val="1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Times New Roman"/>
      <family val="1"/>
    </font>
    <font>
      <b/>
      <strike/>
      <sz val="8"/>
      <color rgb="FF000000"/>
      <name val="Times New Roman"/>
      <family val="1"/>
    </font>
    <font>
      <b/>
      <strike/>
      <sz val="8"/>
      <color rgb="FF000000"/>
      <name val="Cambria"/>
      <family val="1"/>
    </font>
    <font>
      <b/>
      <sz val="8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trike/>
      <sz val="12"/>
      <color rgb="FF000000"/>
      <name val="Cambria"/>
      <family val="1"/>
    </font>
    <font>
      <strike/>
      <sz val="8"/>
      <color rgb="FF000000"/>
      <name val="Cambria"/>
      <family val="1"/>
    </font>
    <font>
      <strike/>
      <sz val="8"/>
      <color rgb="FF000000"/>
      <name val="Times New Roman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224">
    <xf numFmtId="164" fontId="0" fillId="0" borderId="0" xfId="0"/>
    <xf numFmtId="164" fontId="18" fillId="0" borderId="10" xfId="0" applyFont="1" applyFill="1" applyBorder="1" applyAlignment="1" applyProtection="1">
      <alignment horizontal="center" vertical="top" wrapText="1"/>
    </xf>
    <xf numFmtId="166" fontId="18" fillId="19" borderId="11" xfId="0" applyNumberFormat="1" applyFont="1" applyFill="1" applyBorder="1" applyAlignment="1" applyProtection="1">
      <alignment horizontal="left" vertical="top"/>
    </xf>
    <xf numFmtId="164" fontId="18" fillId="19" borderId="11" xfId="0" applyFont="1" applyFill="1" applyBorder="1" applyAlignment="1" applyProtection="1">
      <alignment vertical="top" wrapText="1"/>
    </xf>
    <xf numFmtId="1" fontId="18" fillId="19" borderId="11" xfId="0" applyNumberFormat="1" applyFont="1" applyFill="1" applyBorder="1" applyAlignment="1" applyProtection="1">
      <alignment horizontal="right" vertical="top"/>
    </xf>
    <xf numFmtId="164" fontId="0" fillId="0" borderId="0" xfId="0" applyAlignment="1">
      <alignment vertical="top"/>
    </xf>
    <xf numFmtId="164" fontId="18" fillId="0" borderId="11" xfId="0" applyFont="1" applyFill="1" applyBorder="1" applyAlignment="1" applyProtection="1">
      <alignment vertical="top" wrapText="1"/>
    </xf>
    <xf numFmtId="164" fontId="18" fillId="0" borderId="11" xfId="0" applyFont="1" applyFill="1" applyBorder="1" applyAlignment="1" applyProtection="1">
      <alignment vertical="top"/>
    </xf>
    <xf numFmtId="1" fontId="18" fillId="0" borderId="11" xfId="0" applyNumberFormat="1" applyFont="1" applyBorder="1" applyAlignment="1" applyProtection="1">
      <alignment horizontal="right" vertical="top"/>
    </xf>
    <xf numFmtId="166" fontId="18" fillId="20" borderId="11" xfId="0" applyNumberFormat="1" applyFont="1" applyFill="1" applyBorder="1" applyAlignment="1" applyProtection="1">
      <alignment horizontal="left" vertical="top"/>
    </xf>
    <xf numFmtId="164" fontId="21" fillId="19" borderId="11" xfId="0" applyFont="1" applyFill="1" applyBorder="1" applyAlignment="1">
      <alignment vertical="top"/>
    </xf>
    <xf numFmtId="164" fontId="21" fillId="19" borderId="11" xfId="0" applyFont="1" applyFill="1" applyBorder="1" applyAlignment="1" applyProtection="1">
      <alignment vertical="top"/>
    </xf>
    <xf numFmtId="1" fontId="21" fillId="19" borderId="11" xfId="0" applyNumberFormat="1" applyFont="1" applyFill="1" applyBorder="1" applyAlignment="1" applyProtection="1">
      <alignment horizontal="right" vertical="top"/>
    </xf>
    <xf numFmtId="164" fontId="22" fillId="0" borderId="0" xfId="0" applyFont="1" applyAlignment="1">
      <alignment vertical="top"/>
    </xf>
    <xf numFmtId="164" fontId="21" fillId="0" borderId="11" xfId="0" applyFont="1" applyFill="1" applyBorder="1" applyAlignment="1" applyProtection="1">
      <alignment vertical="top" wrapText="1"/>
    </xf>
    <xf numFmtId="1" fontId="21" fillId="0" borderId="11" xfId="0" applyNumberFormat="1" applyFont="1" applyBorder="1" applyAlignment="1" applyProtection="1">
      <alignment horizontal="right" vertical="top"/>
    </xf>
    <xf numFmtId="2" fontId="18" fillId="0" borderId="11" xfId="0" applyNumberFormat="1" applyFont="1" applyFill="1" applyBorder="1" applyAlignment="1" applyProtection="1">
      <alignment vertical="top"/>
    </xf>
    <xf numFmtId="1" fontId="18" fillId="0" borderId="11" xfId="0" applyNumberFormat="1" applyFont="1" applyFill="1" applyBorder="1" applyAlignment="1" applyProtection="1">
      <alignment horizontal="right" vertical="top"/>
    </xf>
    <xf numFmtId="164" fontId="18" fillId="0" borderId="10" xfId="0" applyFont="1" applyFill="1" applyBorder="1" applyAlignment="1">
      <alignment horizontal="left" vertical="top"/>
    </xf>
    <xf numFmtId="164" fontId="18" fillId="0" borderId="10" xfId="0" applyFont="1" applyBorder="1" applyAlignment="1">
      <alignment vertical="top"/>
    </xf>
    <xf numFmtId="1" fontId="18" fillId="0" borderId="10" xfId="0" applyNumberFormat="1" applyFont="1" applyBorder="1" applyAlignment="1">
      <alignment horizontal="right" vertical="top"/>
    </xf>
    <xf numFmtId="164" fontId="18" fillId="0" borderId="10" xfId="0" applyFont="1" applyBorder="1" applyAlignment="1">
      <alignment horizontal="left" vertical="top"/>
    </xf>
    <xf numFmtId="164" fontId="18" fillId="0" borderId="10" xfId="0" applyFont="1" applyFill="1" applyBorder="1" applyAlignment="1" applyProtection="1">
      <alignment vertical="top" wrapText="1"/>
    </xf>
    <xf numFmtId="49" fontId="18" fillId="0" borderId="10" xfId="0" applyNumberFormat="1" applyFont="1" applyFill="1" applyBorder="1" applyAlignment="1" applyProtection="1">
      <alignment horizontal="left" vertical="top"/>
    </xf>
    <xf numFmtId="164" fontId="18" fillId="0" borderId="10" xfId="0" applyFont="1" applyFill="1" applyBorder="1" applyAlignment="1" applyProtection="1">
      <alignment vertical="top"/>
    </xf>
    <xf numFmtId="164" fontId="18" fillId="0" borderId="10" xfId="0" applyFont="1" applyBorder="1" applyAlignment="1">
      <alignment vertical="top" wrapText="1"/>
    </xf>
    <xf numFmtId="1" fontId="18" fillId="0" borderId="10" xfId="0" applyNumberFormat="1" applyFont="1" applyBorder="1" applyAlignment="1" applyProtection="1">
      <alignment horizontal="right" vertical="top"/>
    </xf>
    <xf numFmtId="165" fontId="18" fillId="0" borderId="10" xfId="0" applyNumberFormat="1" applyFont="1" applyBorder="1" applyAlignment="1" applyProtection="1">
      <alignment vertical="top"/>
    </xf>
    <xf numFmtId="164" fontId="18" fillId="14" borderId="10" xfId="0" applyFont="1" applyFill="1" applyBorder="1" applyAlignment="1" applyProtection="1">
      <alignment horizontal="left" vertical="top"/>
    </xf>
    <xf numFmtId="164" fontId="18" fillId="14" borderId="10" xfId="0" applyFont="1" applyFill="1" applyBorder="1" applyAlignment="1">
      <alignment vertical="top"/>
    </xf>
    <xf numFmtId="164" fontId="18" fillId="14" borderId="10" xfId="0" applyFont="1" applyFill="1" applyBorder="1" applyAlignment="1">
      <alignment vertical="top" wrapText="1"/>
    </xf>
    <xf numFmtId="164" fontId="19" fillId="14" borderId="10" xfId="0" applyFont="1" applyFill="1" applyBorder="1" applyAlignment="1">
      <alignment vertical="top"/>
    </xf>
    <xf numFmtId="1" fontId="19" fillId="14" borderId="10" xfId="0" applyNumberFormat="1" applyFont="1" applyFill="1" applyBorder="1" applyAlignment="1">
      <alignment horizontal="right" vertical="top"/>
    </xf>
    <xf numFmtId="164" fontId="18" fillId="18" borderId="10" xfId="0" applyFont="1" applyFill="1" applyBorder="1" applyAlignment="1">
      <alignment horizontal="left" vertical="top"/>
    </xf>
    <xf numFmtId="164" fontId="18" fillId="18" borderId="10" xfId="0" applyFont="1" applyFill="1" applyBorder="1" applyAlignment="1" applyProtection="1">
      <alignment vertical="top"/>
    </xf>
    <xf numFmtId="164" fontId="18" fillId="18" borderId="10" xfId="0" applyFont="1" applyFill="1" applyBorder="1" applyAlignment="1" applyProtection="1">
      <alignment vertical="top" wrapText="1"/>
    </xf>
    <xf numFmtId="164" fontId="18" fillId="18" borderId="10" xfId="0" applyFont="1" applyFill="1" applyBorder="1" applyAlignment="1">
      <alignment vertical="top"/>
    </xf>
    <xf numFmtId="1" fontId="18" fillId="18" borderId="10" xfId="0" applyNumberFormat="1" applyFont="1" applyFill="1" applyBorder="1" applyAlignment="1">
      <alignment horizontal="right" vertical="top"/>
    </xf>
    <xf numFmtId="165" fontId="18" fillId="18" borderId="10" xfId="0" applyNumberFormat="1" applyFont="1" applyFill="1" applyBorder="1" applyAlignment="1" applyProtection="1">
      <alignment vertical="top"/>
    </xf>
    <xf numFmtId="164" fontId="18" fillId="0" borderId="10" xfId="0" applyFont="1" applyFill="1" applyBorder="1" applyAlignment="1">
      <alignment vertical="top" wrapText="1"/>
    </xf>
    <xf numFmtId="164" fontId="18" fillId="0" borderId="10" xfId="0" applyFont="1" applyFill="1" applyBorder="1" applyAlignment="1">
      <alignment vertical="top"/>
    </xf>
    <xf numFmtId="1" fontId="18" fillId="0" borderId="10" xfId="0" applyNumberFormat="1" applyFont="1" applyFill="1" applyBorder="1" applyAlignment="1">
      <alignment horizontal="right" vertical="top"/>
    </xf>
    <xf numFmtId="165" fontId="18" fillId="0" borderId="10" xfId="0" applyNumberFormat="1" applyFont="1" applyFill="1" applyBorder="1" applyAlignment="1" applyProtection="1">
      <alignment vertical="top"/>
    </xf>
    <xf numFmtId="164" fontId="18" fillId="0" borderId="0" xfId="0" applyFont="1" applyFill="1" applyAlignment="1">
      <alignment vertical="top"/>
    </xf>
    <xf numFmtId="164" fontId="18" fillId="0" borderId="0" xfId="0" applyFont="1" applyFill="1" applyAlignment="1" applyProtection="1">
      <alignment vertical="top"/>
    </xf>
    <xf numFmtId="165" fontId="18" fillId="0" borderId="0" xfId="0" applyNumberFormat="1" applyFont="1" applyFill="1" applyAlignment="1" applyProtection="1">
      <alignment vertical="top"/>
    </xf>
    <xf numFmtId="2" fontId="18" fillId="0" borderId="10" xfId="0" applyNumberFormat="1" applyFont="1" applyFill="1" applyBorder="1" applyAlignment="1" applyProtection="1">
      <alignment horizontal="left" vertical="top"/>
    </xf>
    <xf numFmtId="2" fontId="18" fillId="0" borderId="10" xfId="0" applyNumberFormat="1" applyFont="1" applyFill="1" applyBorder="1" applyAlignment="1" applyProtection="1">
      <alignment vertical="top"/>
    </xf>
    <xf numFmtId="2" fontId="18" fillId="0" borderId="10" xfId="0" applyNumberFormat="1" applyFont="1" applyFill="1" applyBorder="1" applyAlignment="1" applyProtection="1">
      <alignment vertical="top" wrapText="1"/>
    </xf>
    <xf numFmtId="1" fontId="18" fillId="0" borderId="10" xfId="0" applyNumberFormat="1" applyFont="1" applyFill="1" applyBorder="1" applyAlignment="1" applyProtection="1">
      <alignment horizontal="right" vertical="top"/>
    </xf>
    <xf numFmtId="2" fontId="18" fillId="0" borderId="17" xfId="0" applyNumberFormat="1" applyFont="1" applyFill="1" applyBorder="1" applyAlignment="1" applyProtection="1">
      <alignment horizontal="left" vertical="top"/>
    </xf>
    <xf numFmtId="2" fontId="18" fillId="0" borderId="18" xfId="0" applyNumberFormat="1" applyFont="1" applyFill="1" applyBorder="1" applyAlignment="1" applyProtection="1">
      <alignment vertical="top"/>
    </xf>
    <xf numFmtId="2" fontId="18" fillId="0" borderId="18" xfId="0" applyNumberFormat="1" applyFont="1" applyFill="1" applyBorder="1" applyAlignment="1" applyProtection="1">
      <alignment vertical="top" wrapText="1"/>
    </xf>
    <xf numFmtId="1" fontId="18" fillId="0" borderId="18" xfId="0" applyNumberFormat="1" applyFont="1" applyFill="1" applyBorder="1" applyAlignment="1" applyProtection="1">
      <alignment horizontal="right" vertical="top"/>
    </xf>
    <xf numFmtId="2" fontId="18" fillId="0" borderId="12" xfId="0" applyNumberFormat="1" applyFont="1" applyFill="1" applyBorder="1" applyAlignment="1" applyProtection="1">
      <alignment horizontal="left" vertical="top"/>
    </xf>
    <xf numFmtId="2" fontId="18" fillId="0" borderId="12" xfId="0" applyNumberFormat="1" applyFont="1" applyFill="1" applyBorder="1" applyAlignment="1" applyProtection="1">
      <alignment vertical="top"/>
    </xf>
    <xf numFmtId="2" fontId="18" fillId="0" borderId="12" xfId="0" applyNumberFormat="1" applyFont="1" applyFill="1" applyBorder="1" applyAlignment="1" applyProtection="1">
      <alignment vertical="top" wrapText="1"/>
    </xf>
    <xf numFmtId="1" fontId="18" fillId="0" borderId="12" xfId="0" applyNumberFormat="1" applyFont="1" applyFill="1" applyBorder="1" applyAlignment="1" applyProtection="1">
      <alignment horizontal="right" vertical="top"/>
    </xf>
    <xf numFmtId="165" fontId="18" fillId="0" borderId="12" xfId="0" applyNumberFormat="1" applyFont="1" applyBorder="1" applyAlignment="1" applyProtection="1">
      <alignment vertical="top"/>
    </xf>
    <xf numFmtId="2" fontId="18" fillId="16" borderId="16" xfId="0" applyNumberFormat="1" applyFont="1" applyFill="1" applyBorder="1" applyAlignment="1" applyProtection="1">
      <alignment horizontal="left" vertical="top"/>
    </xf>
    <xf numFmtId="2" fontId="18" fillId="16" borderId="15" xfId="0" applyNumberFormat="1" applyFont="1" applyFill="1" applyBorder="1" applyAlignment="1" applyProtection="1">
      <alignment vertical="top"/>
    </xf>
    <xf numFmtId="164" fontId="0" fillId="16" borderId="15" xfId="0" applyFill="1" applyBorder="1" applyAlignment="1">
      <alignment vertical="top"/>
    </xf>
    <xf numFmtId="1" fontId="18" fillId="16" borderId="15" xfId="0" applyNumberFormat="1" applyFont="1" applyFill="1" applyBorder="1" applyAlignment="1" applyProtection="1">
      <alignment horizontal="right" vertical="top"/>
    </xf>
    <xf numFmtId="164" fontId="0" fillId="16" borderId="0" xfId="0" applyFill="1" applyAlignment="1">
      <alignment vertical="top"/>
    </xf>
    <xf numFmtId="2" fontId="18" fillId="0" borderId="19" xfId="0" applyNumberFormat="1" applyFont="1" applyFill="1" applyBorder="1" applyAlignment="1" applyProtection="1">
      <alignment horizontal="left" vertical="top"/>
    </xf>
    <xf numFmtId="2" fontId="18" fillId="0" borderId="19" xfId="0" applyNumberFormat="1" applyFont="1" applyFill="1" applyBorder="1" applyAlignment="1" applyProtection="1">
      <alignment vertical="top"/>
    </xf>
    <xf numFmtId="164" fontId="18" fillId="0" borderId="19" xfId="0" applyFont="1" applyFill="1" applyBorder="1" applyAlignment="1" applyProtection="1">
      <alignment vertical="top" wrapText="1"/>
    </xf>
    <xf numFmtId="1" fontId="18" fillId="0" borderId="19" xfId="0" applyNumberFormat="1" applyFont="1" applyFill="1" applyBorder="1" applyAlignment="1" applyProtection="1">
      <alignment horizontal="right" vertical="top"/>
    </xf>
    <xf numFmtId="2" fontId="18" fillId="19" borderId="11" xfId="0" applyNumberFormat="1" applyFont="1" applyFill="1" applyBorder="1" applyAlignment="1" applyProtection="1">
      <alignment horizontal="left" vertical="top"/>
    </xf>
    <xf numFmtId="2" fontId="18" fillId="19" borderId="11" xfId="0" applyNumberFormat="1" applyFont="1" applyFill="1" applyBorder="1" applyAlignment="1" applyProtection="1">
      <alignment vertical="top"/>
    </xf>
    <xf numFmtId="2" fontId="18" fillId="0" borderId="16" xfId="0" applyNumberFormat="1" applyFont="1" applyFill="1" applyBorder="1" applyAlignment="1" applyProtection="1">
      <alignment horizontal="left" vertical="top"/>
    </xf>
    <xf numFmtId="1" fontId="18" fillId="0" borderId="15" xfId="0" applyNumberFormat="1" applyFont="1" applyFill="1" applyBorder="1" applyAlignment="1" applyProtection="1">
      <alignment horizontal="right" vertical="top"/>
    </xf>
    <xf numFmtId="2" fontId="18" fillId="0" borderId="11" xfId="0" applyNumberFormat="1" applyFont="1" applyFill="1" applyBorder="1" applyAlignment="1" applyProtection="1">
      <alignment horizontal="left" vertical="top"/>
    </xf>
    <xf numFmtId="164" fontId="18" fillId="0" borderId="11" xfId="0" applyFont="1" applyBorder="1" applyAlignment="1">
      <alignment vertical="top"/>
    </xf>
    <xf numFmtId="164" fontId="24" fillId="0" borderId="11" xfId="0" applyFont="1" applyFill="1" applyBorder="1" applyAlignment="1" applyProtection="1">
      <alignment vertical="top" wrapText="1"/>
    </xf>
    <xf numFmtId="166" fontId="18" fillId="0" borderId="11" xfId="0" applyNumberFormat="1" applyFont="1" applyFill="1" applyBorder="1" applyAlignment="1" applyProtection="1">
      <alignment horizontal="left" vertical="top"/>
    </xf>
    <xf numFmtId="164" fontId="0" fillId="0" borderId="15" xfId="0" applyBorder="1" applyAlignment="1">
      <alignment vertical="top"/>
    </xf>
    <xf numFmtId="164" fontId="0" fillId="0" borderId="0" xfId="0" applyAlignment="1">
      <alignment vertical="top" wrapText="1"/>
    </xf>
    <xf numFmtId="1" fontId="18" fillId="0" borderId="15" xfId="0" applyNumberFormat="1" applyFont="1" applyBorder="1" applyAlignment="1" applyProtection="1">
      <alignment horizontal="right" vertical="top"/>
    </xf>
    <xf numFmtId="164" fontId="18" fillId="0" borderId="11" xfId="0" applyFont="1" applyFill="1" applyBorder="1" applyAlignment="1">
      <alignment vertical="top"/>
    </xf>
    <xf numFmtId="164" fontId="0" fillId="20" borderId="0" xfId="0" applyFill="1" applyAlignment="1">
      <alignment vertical="top"/>
    </xf>
    <xf numFmtId="2" fontId="21" fillId="0" borderId="11" xfId="0" applyNumberFormat="1" applyFont="1" applyFill="1" applyBorder="1" applyAlignment="1" applyProtection="1">
      <alignment horizontal="left" vertical="top"/>
    </xf>
    <xf numFmtId="164" fontId="21" fillId="0" borderId="11" xfId="0" applyFont="1" applyBorder="1" applyAlignment="1">
      <alignment vertical="top"/>
    </xf>
    <xf numFmtId="164" fontId="22" fillId="0" borderId="0" xfId="0" applyFont="1" applyFill="1" applyAlignment="1">
      <alignment vertical="top"/>
    </xf>
    <xf numFmtId="1" fontId="22" fillId="0" borderId="11" xfId="0" applyNumberFormat="1" applyFont="1" applyBorder="1" applyAlignment="1">
      <alignment horizontal="right" vertical="top"/>
    </xf>
    <xf numFmtId="2" fontId="21" fillId="0" borderId="11" xfId="0" applyNumberFormat="1" applyFont="1" applyFill="1" applyBorder="1" applyAlignment="1" applyProtection="1">
      <alignment vertical="top"/>
    </xf>
    <xf numFmtId="164" fontId="0" fillId="0" borderId="0" xfId="0" applyFill="1" applyAlignment="1">
      <alignment vertical="top"/>
    </xf>
    <xf numFmtId="164" fontId="20" fillId="0" borderId="0" xfId="0" applyFont="1" applyAlignment="1">
      <alignment vertical="top"/>
    </xf>
    <xf numFmtId="2" fontId="18" fillId="0" borderId="14" xfId="0" applyNumberFormat="1" applyFont="1" applyFill="1" applyBorder="1" applyAlignment="1" applyProtection="1">
      <alignment vertical="top"/>
    </xf>
    <xf numFmtId="164" fontId="23" fillId="0" borderId="0" xfId="0" applyFont="1" applyAlignment="1">
      <alignment vertical="top"/>
    </xf>
    <xf numFmtId="2" fontId="18" fillId="0" borderId="14" xfId="0" applyNumberFormat="1" applyFont="1" applyFill="1" applyBorder="1" applyAlignment="1" applyProtection="1">
      <alignment horizontal="left" vertical="top"/>
    </xf>
    <xf numFmtId="164" fontId="18" fillId="0" borderId="14" xfId="0" applyFont="1" applyBorder="1" applyAlignment="1">
      <alignment vertical="top" wrapText="1"/>
    </xf>
    <xf numFmtId="164" fontId="0" fillId="0" borderId="14" xfId="0" applyBorder="1" applyAlignment="1">
      <alignment vertical="top"/>
    </xf>
    <xf numFmtId="1" fontId="18" fillId="0" borderId="14" xfId="0" applyNumberFormat="1" applyFont="1" applyFill="1" applyBorder="1" applyAlignment="1" applyProtection="1">
      <alignment horizontal="right" vertical="top"/>
    </xf>
    <xf numFmtId="166" fontId="18" fillId="0" borderId="13" xfId="0" applyNumberFormat="1" applyFont="1" applyFill="1" applyBorder="1" applyAlignment="1" applyProtection="1">
      <alignment horizontal="left" vertical="top"/>
    </xf>
    <xf numFmtId="164" fontId="18" fillId="0" borderId="13" xfId="0" applyFont="1" applyBorder="1" applyAlignment="1">
      <alignment vertical="top"/>
    </xf>
    <xf numFmtId="2" fontId="18" fillId="0" borderId="13" xfId="0" applyNumberFormat="1" applyFont="1" applyFill="1" applyBorder="1" applyAlignment="1" applyProtection="1">
      <alignment vertical="top"/>
    </xf>
    <xf numFmtId="1" fontId="18" fillId="0" borderId="11" xfId="0" applyNumberFormat="1" applyFont="1" applyBorder="1" applyAlignment="1">
      <alignment horizontal="right" vertical="top"/>
    </xf>
    <xf numFmtId="164" fontId="0" fillId="0" borderId="0" xfId="0" applyBorder="1" applyAlignment="1">
      <alignment vertical="top"/>
    </xf>
    <xf numFmtId="164" fontId="20" fillId="0" borderId="0" xfId="0" applyFont="1" applyBorder="1" applyAlignment="1">
      <alignment vertical="top"/>
    </xf>
    <xf numFmtId="2" fontId="18" fillId="19" borderId="13" xfId="0" applyNumberFormat="1" applyFont="1" applyFill="1" applyBorder="1" applyAlignment="1" applyProtection="1">
      <alignment vertical="top"/>
    </xf>
    <xf numFmtId="1" fontId="18" fillId="19" borderId="13" xfId="0" applyNumberFormat="1" applyFont="1" applyFill="1" applyBorder="1" applyAlignment="1">
      <alignment horizontal="right" vertical="top"/>
    </xf>
    <xf numFmtId="2" fontId="18" fillId="0" borderId="11" xfId="0" applyNumberFormat="1" applyFont="1" applyFill="1" applyBorder="1" applyAlignment="1" applyProtection="1">
      <alignment vertical="top" wrapText="1"/>
    </xf>
    <xf numFmtId="1" fontId="18" fillId="0" borderId="13" xfId="0" applyNumberFormat="1" applyFont="1" applyFill="1" applyBorder="1" applyAlignment="1" applyProtection="1">
      <alignment horizontal="right" vertical="top"/>
    </xf>
    <xf numFmtId="2" fontId="18" fillId="19" borderId="11" xfId="0" applyNumberFormat="1" applyFont="1" applyFill="1" applyBorder="1" applyAlignment="1" applyProtection="1">
      <alignment vertical="top" wrapText="1"/>
    </xf>
    <xf numFmtId="2" fontId="24" fillId="20" borderId="11" xfId="0" applyNumberFormat="1" applyFont="1" applyFill="1" applyBorder="1" applyAlignment="1" applyProtection="1">
      <alignment vertical="top"/>
    </xf>
    <xf numFmtId="2" fontId="18" fillId="14" borderId="11" xfId="0" applyNumberFormat="1" applyFont="1" applyFill="1" applyBorder="1" applyAlignment="1" applyProtection="1">
      <alignment horizontal="left" vertical="top"/>
    </xf>
    <xf numFmtId="2" fontId="24" fillId="21" borderId="11" xfId="0" applyNumberFormat="1" applyFont="1" applyFill="1" applyBorder="1" applyAlignment="1" applyProtection="1">
      <alignment vertical="top"/>
    </xf>
    <xf numFmtId="164" fontId="18" fillId="14" borderId="11" xfId="0" applyFont="1" applyFill="1" applyBorder="1" applyAlignment="1">
      <alignment vertical="top" wrapText="1"/>
    </xf>
    <xf numFmtId="164" fontId="18" fillId="14" borderId="11" xfId="0" applyFont="1" applyFill="1" applyBorder="1" applyAlignment="1">
      <alignment vertical="top"/>
    </xf>
    <xf numFmtId="1" fontId="18" fillId="21" borderId="11" xfId="0" applyNumberFormat="1" applyFont="1" applyFill="1" applyBorder="1" applyAlignment="1" applyProtection="1">
      <alignment horizontal="right" vertical="top"/>
    </xf>
    <xf numFmtId="165" fontId="18" fillId="14" borderId="11" xfId="0" applyNumberFormat="1" applyFont="1" applyFill="1" applyBorder="1" applyAlignment="1" applyProtection="1">
      <alignment vertical="top"/>
    </xf>
    <xf numFmtId="164" fontId="0" fillId="0" borderId="0" xfId="0" applyAlignment="1">
      <alignment horizontal="left" vertical="top"/>
    </xf>
    <xf numFmtId="1" fontId="0" fillId="0" borderId="0" xfId="0" applyNumberFormat="1" applyAlignment="1">
      <alignment horizontal="right" vertical="top"/>
    </xf>
    <xf numFmtId="164" fontId="22" fillId="20" borderId="0" xfId="0" applyFont="1" applyFill="1" applyAlignment="1">
      <alignment vertical="top"/>
    </xf>
    <xf numFmtId="2" fontId="21" fillId="0" borderId="13" xfId="0" applyNumberFormat="1" applyFont="1" applyFill="1" applyBorder="1" applyAlignment="1" applyProtection="1">
      <alignment horizontal="left" vertical="top"/>
    </xf>
    <xf numFmtId="164" fontId="21" fillId="0" borderId="13" xfId="0" applyFont="1" applyBorder="1" applyAlignment="1">
      <alignment vertical="top"/>
    </xf>
    <xf numFmtId="164" fontId="21" fillId="0" borderId="13" xfId="0" applyFont="1" applyFill="1" applyBorder="1" applyAlignment="1" applyProtection="1">
      <alignment vertical="top" wrapText="1"/>
    </xf>
    <xf numFmtId="1" fontId="21" fillId="0" borderId="13" xfId="0" applyNumberFormat="1" applyFont="1" applyBorder="1" applyAlignment="1" applyProtection="1">
      <alignment horizontal="right" vertical="top"/>
    </xf>
    <xf numFmtId="167" fontId="18" fillId="0" borderId="11" xfId="0" applyNumberFormat="1" applyFont="1" applyFill="1" applyBorder="1" applyAlignment="1" applyProtection="1">
      <alignment horizontal="left" vertical="top"/>
    </xf>
    <xf numFmtId="2" fontId="23" fillId="0" borderId="11" xfId="0" applyNumberFormat="1" applyFont="1" applyFill="1" applyBorder="1" applyAlignment="1" applyProtection="1">
      <alignment horizontal="left" vertical="top" wrapText="1" indent="1"/>
    </xf>
    <xf numFmtId="2" fontId="20" fillId="0" borderId="11" xfId="0" applyNumberFormat="1" applyFont="1" applyFill="1" applyBorder="1" applyAlignment="1" applyProtection="1">
      <alignment horizontal="left" vertical="top" wrapText="1" indent="1"/>
    </xf>
    <xf numFmtId="2" fontId="20" fillId="0" borderId="14" xfId="0" applyNumberFormat="1" applyFont="1" applyFill="1" applyBorder="1" applyAlignment="1" applyProtection="1">
      <alignment horizontal="left" vertical="top" wrapText="1" indent="1"/>
    </xf>
    <xf numFmtId="164" fontId="20" fillId="0" borderId="11" xfId="0" applyFont="1" applyBorder="1" applyAlignment="1">
      <alignment horizontal="left" vertical="top" wrapText="1" indent="1"/>
    </xf>
    <xf numFmtId="164" fontId="20" fillId="0" borderId="13" xfId="0" applyFont="1" applyBorder="1" applyAlignment="1">
      <alignment horizontal="left" vertical="top" wrapText="1" indent="1"/>
    </xf>
    <xf numFmtId="2" fontId="20" fillId="19" borderId="11" xfId="0" applyNumberFormat="1" applyFont="1" applyFill="1" applyBorder="1" applyAlignment="1" applyProtection="1">
      <alignment horizontal="left" vertical="top" wrapText="1" indent="1"/>
    </xf>
    <xf numFmtId="164" fontId="0" fillId="0" borderId="11" xfId="0" applyBorder="1" applyAlignment="1">
      <alignment vertical="top"/>
    </xf>
    <xf numFmtId="164" fontId="0" fillId="0" borderId="11" xfId="0" applyBorder="1" applyAlignment="1">
      <alignment vertical="top" wrapText="1"/>
    </xf>
    <xf numFmtId="166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Border="1" applyAlignment="1">
      <alignment vertical="top"/>
    </xf>
    <xf numFmtId="164" fontId="20" fillId="0" borderId="11" xfId="0" applyFont="1" applyFill="1" applyBorder="1" applyAlignment="1" applyProtection="1">
      <alignment vertical="top"/>
    </xf>
    <xf numFmtId="1" fontId="20" fillId="0" borderId="11" xfId="0" applyNumberFormat="1" applyFont="1" applyBorder="1" applyAlignment="1" applyProtection="1">
      <alignment horizontal="right" vertical="top"/>
    </xf>
    <xf numFmtId="167" fontId="20" fillId="19" borderId="11" xfId="0" applyNumberFormat="1" applyFont="1" applyFill="1" applyBorder="1" applyAlignment="1" applyProtection="1">
      <alignment horizontal="left" vertical="top"/>
    </xf>
    <xf numFmtId="164" fontId="20" fillId="19" borderId="11" xfId="0" applyFont="1" applyFill="1" applyBorder="1" applyAlignment="1">
      <alignment vertical="top"/>
    </xf>
    <xf numFmtId="164" fontId="20" fillId="19" borderId="11" xfId="0" applyFont="1" applyFill="1" applyBorder="1" applyAlignment="1" applyProtection="1">
      <alignment vertical="top"/>
    </xf>
    <xf numFmtId="1" fontId="20" fillId="19" borderId="11" xfId="0" applyNumberFormat="1" applyFont="1" applyFill="1" applyBorder="1" applyAlignment="1" applyProtection="1">
      <alignment horizontal="right" vertical="top"/>
    </xf>
    <xf numFmtId="167" fontId="20" fillId="20" borderId="11" xfId="0" applyNumberFormat="1" applyFont="1" applyFill="1" applyBorder="1" applyAlignment="1" applyProtection="1">
      <alignment horizontal="left" vertical="top"/>
    </xf>
    <xf numFmtId="164" fontId="20" fillId="20" borderId="11" xfId="0" applyFont="1" applyFill="1" applyBorder="1" applyAlignment="1">
      <alignment vertical="top"/>
    </xf>
    <xf numFmtId="164" fontId="20" fillId="20" borderId="11" xfId="0" applyFont="1" applyFill="1" applyBorder="1" applyAlignment="1" applyProtection="1">
      <alignment vertical="top"/>
    </xf>
    <xf numFmtId="1" fontId="20" fillId="20" borderId="11" xfId="0" applyNumberFormat="1" applyFont="1" applyFill="1" applyBorder="1" applyAlignment="1" applyProtection="1">
      <alignment horizontal="right" vertical="top"/>
    </xf>
    <xf numFmtId="166" fontId="20" fillId="19" borderId="11" xfId="0" applyNumberFormat="1" applyFont="1" applyFill="1" applyBorder="1" applyAlignment="1" applyProtection="1">
      <alignment horizontal="left" vertical="top"/>
    </xf>
    <xf numFmtId="2" fontId="25" fillId="0" borderId="11" xfId="0" applyNumberFormat="1" applyFont="1" applyFill="1" applyBorder="1" applyAlignment="1" applyProtection="1">
      <alignment horizontal="left" vertical="top"/>
    </xf>
    <xf numFmtId="164" fontId="25" fillId="0" borderId="11" xfId="0" applyFont="1" applyFill="1" applyBorder="1" applyAlignment="1">
      <alignment vertical="top"/>
    </xf>
    <xf numFmtId="164" fontId="25" fillId="0" borderId="11" xfId="0" applyFont="1" applyFill="1" applyBorder="1" applyAlignment="1" applyProtection="1">
      <alignment vertical="top" wrapText="1"/>
    </xf>
    <xf numFmtId="164" fontId="25" fillId="0" borderId="11" xfId="0" applyFont="1" applyFill="1" applyBorder="1" applyAlignment="1" applyProtection="1">
      <alignment vertical="top"/>
    </xf>
    <xf numFmtId="1" fontId="25" fillId="0" borderId="11" xfId="0" applyNumberFormat="1" applyFont="1" applyFill="1" applyBorder="1" applyAlignment="1" applyProtection="1">
      <alignment horizontal="right" vertical="top"/>
    </xf>
    <xf numFmtId="2" fontId="26" fillId="0" borderId="11" xfId="0" applyNumberFormat="1" applyFont="1" applyFill="1" applyBorder="1" applyAlignment="1" applyProtection="1">
      <alignment horizontal="left" vertical="top"/>
    </xf>
    <xf numFmtId="164" fontId="26" fillId="0" borderId="11" xfId="0" applyFont="1" applyBorder="1" applyAlignment="1">
      <alignment vertical="top"/>
    </xf>
    <xf numFmtId="164" fontId="26" fillId="0" borderId="11" xfId="0" applyFont="1" applyFill="1" applyBorder="1" applyAlignment="1" applyProtection="1">
      <alignment vertical="top" wrapText="1"/>
    </xf>
    <xf numFmtId="164" fontId="26" fillId="0" borderId="11" xfId="0" applyFont="1" applyFill="1" applyBorder="1" applyAlignment="1" applyProtection="1">
      <alignment vertical="top"/>
    </xf>
    <xf numFmtId="1" fontId="26" fillId="0" borderId="11" xfId="0" applyNumberFormat="1" applyFont="1" applyBorder="1" applyAlignment="1" applyProtection="1">
      <alignment horizontal="right" vertical="top"/>
    </xf>
    <xf numFmtId="164" fontId="20" fillId="0" borderId="11" xfId="0" applyFont="1" applyFill="1" applyBorder="1" applyAlignment="1">
      <alignment vertical="top"/>
    </xf>
    <xf numFmtId="164" fontId="20" fillId="0" borderId="11" xfId="0" applyFont="1" applyFill="1" applyBorder="1" applyAlignment="1" applyProtection="1">
      <alignment horizontal="left" vertical="top" wrapText="1" indent="1"/>
    </xf>
    <xf numFmtId="1" fontId="20" fillId="0" borderId="11" xfId="0" applyNumberFormat="1" applyFont="1" applyFill="1" applyBorder="1" applyAlignment="1" applyProtection="1">
      <alignment horizontal="right" vertical="top"/>
    </xf>
    <xf numFmtId="164" fontId="20" fillId="19" borderId="11" xfId="0" applyFont="1" applyFill="1" applyBorder="1" applyAlignment="1" applyProtection="1">
      <alignment horizontal="left" vertical="top" wrapText="1" indent="1"/>
    </xf>
    <xf numFmtId="164" fontId="20" fillId="20" borderId="11" xfId="0" applyFont="1" applyFill="1" applyBorder="1" applyAlignment="1" applyProtection="1">
      <alignment horizontal="left" vertical="top" wrapText="1" indent="1"/>
    </xf>
    <xf numFmtId="164" fontId="23" fillId="19" borderId="11" xfId="0" applyFont="1" applyFill="1" applyBorder="1" applyAlignment="1" applyProtection="1">
      <alignment horizontal="left" vertical="top" wrapText="1" indent="1"/>
    </xf>
    <xf numFmtId="164" fontId="23" fillId="19" borderId="11" xfId="0" applyFont="1" applyFill="1" applyBorder="1" applyAlignment="1">
      <alignment vertical="top"/>
    </xf>
    <xf numFmtId="164" fontId="23" fillId="19" borderId="11" xfId="0" applyFont="1" applyFill="1" applyBorder="1" applyAlignment="1" applyProtection="1">
      <alignment vertical="top"/>
    </xf>
    <xf numFmtId="1" fontId="23" fillId="19" borderId="11" xfId="0" applyNumberFormat="1" applyFont="1" applyFill="1" applyBorder="1" applyAlignment="1" applyProtection="1">
      <alignment horizontal="right" vertical="top"/>
    </xf>
    <xf numFmtId="164" fontId="23" fillId="20" borderId="11" xfId="0" applyFont="1" applyFill="1" applyBorder="1" applyAlignment="1">
      <alignment vertical="top"/>
    </xf>
    <xf numFmtId="164" fontId="23" fillId="20" borderId="11" xfId="0" applyFont="1" applyFill="1" applyBorder="1" applyAlignment="1" applyProtection="1">
      <alignment horizontal="left" vertical="top" wrapText="1" indent="1"/>
    </xf>
    <xf numFmtId="164" fontId="23" fillId="20" borderId="11" xfId="0" applyFont="1" applyFill="1" applyBorder="1" applyAlignment="1" applyProtection="1">
      <alignment vertical="top"/>
    </xf>
    <xf numFmtId="1" fontId="23" fillId="20" borderId="11" xfId="0" applyNumberFormat="1" applyFont="1" applyFill="1" applyBorder="1" applyAlignment="1" applyProtection="1">
      <alignment horizontal="right" vertical="top"/>
    </xf>
    <xf numFmtId="165" fontId="18" fillId="21" borderId="11" xfId="0" applyNumberFormat="1" applyFont="1" applyFill="1" applyBorder="1" applyAlignment="1" applyProtection="1">
      <alignment vertical="top"/>
    </xf>
    <xf numFmtId="166" fontId="27" fillId="21" borderId="11" xfId="0" applyNumberFormat="1" applyFont="1" applyFill="1" applyBorder="1" applyAlignment="1" applyProtection="1">
      <alignment horizontal="left" vertical="top"/>
    </xf>
    <xf numFmtId="2" fontId="27" fillId="21" borderId="11" xfId="0" applyNumberFormat="1" applyFont="1" applyFill="1" applyBorder="1" applyAlignment="1" applyProtection="1">
      <alignment vertical="top"/>
    </xf>
    <xf numFmtId="164" fontId="27" fillId="21" borderId="11" xfId="0" applyFont="1" applyFill="1" applyBorder="1" applyAlignment="1" applyProtection="1">
      <alignment vertical="top" wrapText="1"/>
    </xf>
    <xf numFmtId="164" fontId="27" fillId="21" borderId="11" xfId="0" applyFont="1" applyFill="1" applyBorder="1" applyAlignment="1" applyProtection="1">
      <alignment vertical="top"/>
    </xf>
    <xf numFmtId="1" fontId="27" fillId="21" borderId="11" xfId="0" applyNumberFormat="1" applyFont="1" applyFill="1" applyBorder="1" applyAlignment="1" applyProtection="1">
      <alignment horizontal="right" vertical="top"/>
    </xf>
    <xf numFmtId="165" fontId="18" fillId="19" borderId="10" xfId="0" applyNumberFormat="1" applyFont="1" applyFill="1" applyBorder="1" applyAlignment="1" applyProtection="1">
      <alignment vertical="top"/>
    </xf>
    <xf numFmtId="165" fontId="20" fillId="0" borderId="10" xfId="0" applyNumberFormat="1" applyFont="1" applyBorder="1" applyAlignment="1" applyProtection="1">
      <alignment vertical="top"/>
    </xf>
    <xf numFmtId="165" fontId="25" fillId="0" borderId="10" xfId="0" applyNumberFormat="1" applyFont="1" applyBorder="1" applyAlignment="1" applyProtection="1">
      <alignment vertical="top"/>
    </xf>
    <xf numFmtId="165" fontId="26" fillId="0" borderId="10" xfId="0" applyNumberFormat="1" applyFont="1" applyBorder="1" applyAlignment="1" applyProtection="1">
      <alignment vertical="top"/>
    </xf>
    <xf numFmtId="1" fontId="26" fillId="0" borderId="11" xfId="0" applyNumberFormat="1" applyFont="1" applyFill="1" applyBorder="1" applyAlignment="1" applyProtection="1">
      <alignment horizontal="right" vertical="top"/>
    </xf>
    <xf numFmtId="166" fontId="26" fillId="0" borderId="11" xfId="0" applyNumberFormat="1" applyFont="1" applyFill="1" applyBorder="1" applyAlignment="1" applyProtection="1">
      <alignment horizontal="left" vertical="top"/>
    </xf>
    <xf numFmtId="2" fontId="26" fillId="0" borderId="11" xfId="0" applyNumberFormat="1" applyFont="1" applyFill="1" applyBorder="1" applyAlignment="1" applyProtection="1">
      <alignment vertical="top"/>
    </xf>
    <xf numFmtId="2" fontId="31" fillId="0" borderId="14" xfId="0" applyNumberFormat="1" applyFont="1" applyFill="1" applyBorder="1" applyAlignment="1" applyProtection="1">
      <alignment horizontal="left" vertical="top" wrapText="1" indent="1"/>
    </xf>
    <xf numFmtId="2" fontId="26" fillId="0" borderId="14" xfId="0" applyNumberFormat="1" applyFont="1" applyFill="1" applyBorder="1" applyAlignment="1" applyProtection="1">
      <alignment vertical="top"/>
    </xf>
    <xf numFmtId="2" fontId="18" fillId="20" borderId="11" xfId="0" applyNumberFormat="1" applyFont="1" applyFill="1" applyBorder="1" applyAlignment="1" applyProtection="1">
      <alignment horizontal="left" vertical="top"/>
    </xf>
    <xf numFmtId="165" fontId="18" fillId="20" borderId="10" xfId="0" applyNumberFormat="1" applyFont="1" applyFill="1" applyBorder="1" applyAlignment="1" applyProtection="1">
      <alignment vertical="top"/>
    </xf>
    <xf numFmtId="165" fontId="21" fillId="0" borderId="10" xfId="0" applyNumberFormat="1" applyFont="1" applyBorder="1" applyAlignment="1" applyProtection="1">
      <alignment vertical="top"/>
    </xf>
    <xf numFmtId="2" fontId="21" fillId="0" borderId="14" xfId="0" applyNumberFormat="1" applyFont="1" applyFill="1" applyBorder="1" applyAlignment="1" applyProtection="1">
      <alignment horizontal="left" vertical="top"/>
    </xf>
    <xf numFmtId="164" fontId="21" fillId="0" borderId="14" xfId="0" applyFont="1" applyBorder="1" applyAlignment="1">
      <alignment vertical="top"/>
    </xf>
    <xf numFmtId="164" fontId="21" fillId="0" borderId="14" xfId="0" applyFont="1" applyFill="1" applyBorder="1" applyAlignment="1">
      <alignment vertical="top"/>
    </xf>
    <xf numFmtId="165" fontId="21" fillId="0" borderId="12" xfId="0" applyNumberFormat="1" applyFont="1" applyBorder="1" applyAlignment="1" applyProtection="1">
      <alignment vertical="top"/>
    </xf>
    <xf numFmtId="165" fontId="18" fillId="0" borderId="21" xfId="0" applyNumberFormat="1" applyFont="1" applyBorder="1" applyAlignment="1" applyProtection="1">
      <alignment vertical="top"/>
    </xf>
    <xf numFmtId="1" fontId="30" fillId="0" borderId="20" xfId="0" applyNumberFormat="1" applyFont="1" applyBorder="1" applyAlignment="1">
      <alignment horizontal="right" vertical="top"/>
    </xf>
    <xf numFmtId="164" fontId="22" fillId="0" borderId="20" xfId="0" applyFont="1" applyFill="1" applyBorder="1" applyAlignment="1">
      <alignment vertical="top"/>
    </xf>
    <xf numFmtId="1" fontId="21" fillId="0" borderId="20" xfId="0" applyNumberFormat="1" applyFont="1" applyBorder="1" applyAlignment="1" applyProtection="1">
      <alignment horizontal="right" vertical="top"/>
    </xf>
    <xf numFmtId="166" fontId="23" fillId="0" borderId="11" xfId="0" applyNumberFormat="1" applyFont="1" applyFill="1" applyBorder="1" applyAlignment="1" applyProtection="1">
      <alignment horizontal="left" vertical="top"/>
    </xf>
    <xf numFmtId="164" fontId="23" fillId="0" borderId="11" xfId="0" applyFont="1" applyBorder="1" applyAlignment="1">
      <alignment vertical="top"/>
    </xf>
    <xf numFmtId="164" fontId="23" fillId="0" borderId="11" xfId="0" applyFont="1" applyFill="1" applyBorder="1" applyAlignment="1">
      <alignment horizontal="left" vertical="top" indent="1"/>
    </xf>
    <xf numFmtId="164" fontId="23" fillId="0" borderId="11" xfId="0" applyFont="1" applyFill="1" applyBorder="1" applyAlignment="1">
      <alignment vertical="top"/>
    </xf>
    <xf numFmtId="1" fontId="23" fillId="0" borderId="20" xfId="0" applyNumberFormat="1" applyFont="1" applyFill="1" applyBorder="1" applyAlignment="1" applyProtection="1">
      <alignment horizontal="right" vertical="top"/>
    </xf>
    <xf numFmtId="165" fontId="23" fillId="0" borderId="12" xfId="0" applyNumberFormat="1" applyFont="1" applyBorder="1" applyAlignment="1" applyProtection="1">
      <alignment vertical="top"/>
    </xf>
    <xf numFmtId="164" fontId="25" fillId="0" borderId="11" xfId="0" applyFont="1" applyBorder="1" applyAlignment="1">
      <alignment vertical="top"/>
    </xf>
    <xf numFmtId="1" fontId="25" fillId="0" borderId="11" xfId="0" applyNumberFormat="1" applyFont="1" applyBorder="1" applyAlignment="1" applyProtection="1">
      <alignment horizontal="right" vertical="top"/>
    </xf>
    <xf numFmtId="2" fontId="32" fillId="0" borderId="11" xfId="0" applyNumberFormat="1" applyFont="1" applyFill="1" applyBorder="1" applyAlignment="1" applyProtection="1">
      <alignment horizontal="left" vertical="top"/>
    </xf>
    <xf numFmtId="164" fontId="32" fillId="0" borderId="11" xfId="0" applyFont="1" applyBorder="1" applyAlignment="1">
      <alignment vertical="top"/>
    </xf>
    <xf numFmtId="164" fontId="32" fillId="0" borderId="11" xfId="0" applyFont="1" applyFill="1" applyBorder="1" applyAlignment="1" applyProtection="1">
      <alignment vertical="top" wrapText="1"/>
    </xf>
    <xf numFmtId="164" fontId="32" fillId="0" borderId="11" xfId="0" applyFont="1" applyFill="1" applyBorder="1" applyAlignment="1" applyProtection="1">
      <alignment vertical="top"/>
    </xf>
    <xf numFmtId="1" fontId="32" fillId="0" borderId="11" xfId="0" applyNumberFormat="1" applyFont="1" applyBorder="1" applyAlignment="1" applyProtection="1">
      <alignment horizontal="right" vertical="top"/>
    </xf>
    <xf numFmtId="165" fontId="32" fillId="0" borderId="10" xfId="0" applyNumberFormat="1" applyFont="1" applyBorder="1" applyAlignment="1" applyProtection="1">
      <alignment vertical="top"/>
    </xf>
    <xf numFmtId="1" fontId="25" fillId="20" borderId="11" xfId="0" applyNumberFormat="1" applyFont="1" applyFill="1" applyBorder="1" applyAlignment="1" applyProtection="1">
      <alignment horizontal="right" vertical="top"/>
    </xf>
    <xf numFmtId="166" fontId="20" fillId="20" borderId="11" xfId="0" applyNumberFormat="1" applyFont="1" applyFill="1" applyBorder="1" applyAlignment="1" applyProtection="1">
      <alignment horizontal="left" vertical="top"/>
    </xf>
    <xf numFmtId="164" fontId="23" fillId="0" borderId="11" xfId="0" applyFont="1" applyFill="1" applyBorder="1" applyAlignment="1" applyProtection="1">
      <alignment horizontal="left" vertical="top" wrapText="1" indent="1"/>
    </xf>
    <xf numFmtId="164" fontId="23" fillId="0" borderId="11" xfId="0" applyFont="1" applyFill="1" applyBorder="1" applyAlignment="1" applyProtection="1">
      <alignment vertical="top"/>
    </xf>
    <xf numFmtId="165" fontId="23" fillId="0" borderId="10" xfId="0" applyNumberFormat="1" applyFont="1" applyBorder="1" applyAlignment="1" applyProtection="1">
      <alignment vertical="top"/>
    </xf>
    <xf numFmtId="2" fontId="18" fillId="20" borderId="14" xfId="0" applyNumberFormat="1" applyFont="1" applyFill="1" applyBorder="1" applyAlignment="1" applyProtection="1">
      <alignment horizontal="left" vertical="top"/>
    </xf>
    <xf numFmtId="164" fontId="18" fillId="0" borderId="14" xfId="0" applyFont="1" applyFill="1" applyBorder="1" applyAlignment="1" applyProtection="1">
      <alignment vertical="top" wrapText="1"/>
    </xf>
    <xf numFmtId="2" fontId="18" fillId="0" borderId="22" xfId="0" applyNumberFormat="1" applyFont="1" applyFill="1" applyBorder="1" applyAlignment="1" applyProtection="1">
      <alignment horizontal="left" vertical="top"/>
    </xf>
    <xf numFmtId="2" fontId="18" fillId="0" borderId="23" xfId="0" applyNumberFormat="1" applyFont="1" applyFill="1" applyBorder="1" applyAlignment="1" applyProtection="1">
      <alignment vertical="top"/>
    </xf>
    <xf numFmtId="2" fontId="18" fillId="0" borderId="23" xfId="0" applyNumberFormat="1" applyFont="1" applyFill="1" applyBorder="1" applyAlignment="1" applyProtection="1">
      <alignment vertical="top" wrapText="1"/>
    </xf>
    <xf numFmtId="1" fontId="18" fillId="0" borderId="23" xfId="0" applyNumberFormat="1" applyFont="1" applyFill="1" applyBorder="1" applyAlignment="1" applyProtection="1">
      <alignment horizontal="right" vertical="top"/>
    </xf>
    <xf numFmtId="165" fontId="18" fillId="0" borderId="20" xfId="0" applyNumberFormat="1" applyFont="1" applyBorder="1" applyAlignment="1" applyProtection="1">
      <alignment vertical="top"/>
    </xf>
    <xf numFmtId="2" fontId="20" fillId="19" borderId="13" xfId="0" applyNumberFormat="1" applyFont="1" applyFill="1" applyBorder="1" applyAlignment="1" applyProtection="1">
      <alignment horizontal="left" vertical="top" wrapText="1" indent="1"/>
    </xf>
    <xf numFmtId="1" fontId="18" fillId="19" borderId="11" xfId="0" applyNumberFormat="1" applyFont="1" applyFill="1" applyBorder="1" applyAlignment="1">
      <alignment horizontal="right" vertical="top"/>
    </xf>
    <xf numFmtId="2" fontId="18" fillId="20" borderId="11" xfId="0" applyNumberFormat="1" applyFont="1" applyFill="1" applyBorder="1" applyAlignment="1" applyProtection="1">
      <alignment vertical="top"/>
    </xf>
    <xf numFmtId="2" fontId="18" fillId="20" borderId="11" xfId="0" applyNumberFormat="1" applyFont="1" applyFill="1" applyBorder="1" applyAlignment="1" applyProtection="1">
      <alignment vertical="top" wrapText="1"/>
    </xf>
    <xf numFmtId="1" fontId="18" fillId="20" borderId="11" xfId="0" applyNumberFormat="1" applyFont="1" applyFill="1" applyBorder="1" applyAlignment="1" applyProtection="1">
      <alignment horizontal="right" vertical="top"/>
    </xf>
    <xf numFmtId="166" fontId="21" fillId="0" borderId="11" xfId="0" applyNumberFormat="1" applyFont="1" applyFill="1" applyBorder="1" applyAlignment="1" applyProtection="1">
      <alignment horizontal="left" vertical="top"/>
    </xf>
    <xf numFmtId="164" fontId="21" fillId="0" borderId="11" xfId="0" applyFont="1" applyFill="1" applyBorder="1" applyAlignment="1" applyProtection="1">
      <alignment vertical="top"/>
    </xf>
    <xf numFmtId="1" fontId="21" fillId="0" borderId="11" xfId="0" applyNumberFormat="1" applyFont="1" applyFill="1" applyBorder="1" applyAlignment="1" applyProtection="1">
      <alignment horizontal="right" vertical="top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T111"/>
  <sheetViews>
    <sheetView tabSelected="1" topLeftCell="A97" zoomScale="104" zoomScaleNormal="104" workbookViewId="0">
      <selection activeCell="E105" sqref="E105"/>
    </sheetView>
  </sheetViews>
  <sheetFormatPr defaultColWidth="8.85546875" defaultRowHeight="19.5" customHeight="1" x14ac:dyDescent="0.4"/>
  <cols>
    <col min="1" max="1" width="4.5703125" style="112" customWidth="1"/>
    <col min="2" max="2" width="3.7109375" style="5" customWidth="1"/>
    <col min="3" max="3" width="41.42578125" style="77" customWidth="1"/>
    <col min="4" max="4" width="9.140625" style="5" customWidth="1"/>
    <col min="5" max="5" width="3.42578125" style="113" customWidth="1"/>
    <col min="6" max="6" width="6.5703125" style="5" customWidth="1"/>
    <col min="7" max="7" width="3.85546875" style="5" customWidth="1"/>
    <col min="8" max="8" width="2.640625" style="5" customWidth="1"/>
    <col min="9" max="9" width="6" style="5" customWidth="1"/>
    <col min="10" max="10" width="4.0703125" style="5" customWidth="1"/>
    <col min="11" max="256" width="9.85546875" style="5" customWidth="1"/>
    <col min="257" max="16384" width="8.85546875" style="5"/>
  </cols>
  <sheetData>
    <row r="1" spans="1:254" ht="23.5" customHeight="1" x14ac:dyDescent="0.4">
      <c r="A1" s="18" t="s">
        <v>109</v>
      </c>
      <c r="B1" s="19"/>
      <c r="C1" s="1" t="s">
        <v>61</v>
      </c>
      <c r="D1" s="19"/>
      <c r="E1" s="20"/>
      <c r="F1" s="19"/>
    </row>
    <row r="2" spans="1:254" ht="24" customHeight="1" x14ac:dyDescent="0.4">
      <c r="A2" s="21"/>
      <c r="B2" s="19"/>
      <c r="C2" s="1" t="s">
        <v>62</v>
      </c>
      <c r="D2" s="19"/>
      <c r="E2" s="20"/>
      <c r="F2" s="19"/>
    </row>
    <row r="3" spans="1:254" ht="19.5" customHeight="1" x14ac:dyDescent="0.4">
      <c r="A3" s="21"/>
      <c r="B3" s="19"/>
      <c r="C3" s="22"/>
      <c r="D3" s="19"/>
      <c r="E3" s="20"/>
      <c r="F3" s="19"/>
    </row>
    <row r="4" spans="1:254" ht="22.5" customHeight="1" x14ac:dyDescent="0.4">
      <c r="A4" s="23" t="s">
        <v>0</v>
      </c>
      <c r="B4" s="24" t="s">
        <v>1</v>
      </c>
      <c r="C4" s="25" t="s">
        <v>2</v>
      </c>
      <c r="D4" s="19"/>
      <c r="E4" s="26" t="s">
        <v>1</v>
      </c>
      <c r="F4" s="27" t="s">
        <v>1</v>
      </c>
    </row>
    <row r="5" spans="1:254" ht="19.5" customHeight="1" x14ac:dyDescent="0.4">
      <c r="A5" s="28"/>
      <c r="B5" s="29"/>
      <c r="C5" s="30" t="s">
        <v>3</v>
      </c>
      <c r="D5" s="31"/>
      <c r="E5" s="32"/>
      <c r="F5" s="31"/>
    </row>
    <row r="6" spans="1:254" ht="19.5" customHeight="1" x14ac:dyDescent="0.4">
      <c r="A6" s="33"/>
      <c r="B6" s="34"/>
      <c r="C6" s="35" t="s">
        <v>4</v>
      </c>
      <c r="D6" s="36"/>
      <c r="E6" s="37"/>
      <c r="F6" s="38"/>
    </row>
    <row r="7" spans="1:254" s="43" customFormat="1" ht="19.5" customHeight="1" x14ac:dyDescent="0.4">
      <c r="A7" s="18"/>
      <c r="B7" s="24"/>
      <c r="C7" s="39"/>
      <c r="D7" s="40"/>
      <c r="E7" s="41"/>
      <c r="F7" s="42"/>
      <c r="H7" s="44"/>
      <c r="L7" s="45"/>
      <c r="N7" s="44"/>
      <c r="R7" s="45"/>
      <c r="T7" s="44"/>
      <c r="X7" s="45"/>
      <c r="Z7" s="44"/>
      <c r="AD7" s="45"/>
      <c r="AF7" s="44"/>
      <c r="AJ7" s="45"/>
      <c r="AL7" s="44"/>
      <c r="AP7" s="45"/>
      <c r="AR7" s="44"/>
      <c r="AV7" s="45"/>
      <c r="AX7" s="44"/>
      <c r="BB7" s="45"/>
      <c r="BD7" s="44"/>
      <c r="BH7" s="45"/>
      <c r="BJ7" s="44"/>
      <c r="BN7" s="45"/>
      <c r="BP7" s="44"/>
      <c r="BT7" s="45"/>
      <c r="BV7" s="44"/>
      <c r="BZ7" s="45"/>
      <c r="CB7" s="44"/>
      <c r="CF7" s="45"/>
      <c r="CH7" s="44"/>
      <c r="CL7" s="45"/>
      <c r="CN7" s="44"/>
      <c r="CR7" s="45"/>
      <c r="CT7" s="44"/>
      <c r="CX7" s="45"/>
      <c r="CZ7" s="44"/>
      <c r="DD7" s="45"/>
      <c r="DF7" s="44"/>
      <c r="DJ7" s="45"/>
      <c r="DL7" s="44"/>
      <c r="DP7" s="45"/>
      <c r="DR7" s="44"/>
      <c r="DV7" s="45"/>
      <c r="DX7" s="44"/>
      <c r="EB7" s="45"/>
      <c r="ED7" s="44"/>
      <c r="EH7" s="45"/>
      <c r="EJ7" s="44"/>
      <c r="EN7" s="45"/>
      <c r="EP7" s="44"/>
      <c r="ET7" s="45"/>
      <c r="EV7" s="44"/>
      <c r="EZ7" s="45"/>
      <c r="FB7" s="44"/>
      <c r="FF7" s="45"/>
      <c r="FH7" s="44"/>
      <c r="FL7" s="45"/>
      <c r="FN7" s="44"/>
      <c r="FR7" s="45"/>
      <c r="FT7" s="44"/>
      <c r="FX7" s="45"/>
      <c r="FZ7" s="44"/>
      <c r="GD7" s="45"/>
      <c r="GF7" s="44"/>
      <c r="GJ7" s="45"/>
      <c r="GL7" s="44"/>
      <c r="GP7" s="45"/>
      <c r="GR7" s="44"/>
      <c r="GV7" s="45"/>
      <c r="GX7" s="44"/>
      <c r="HB7" s="45"/>
      <c r="HD7" s="44"/>
      <c r="HH7" s="45"/>
      <c r="HJ7" s="44"/>
      <c r="HN7" s="45"/>
      <c r="HP7" s="44"/>
      <c r="HT7" s="45"/>
      <c r="HV7" s="44"/>
      <c r="HZ7" s="45"/>
      <c r="IB7" s="44"/>
      <c r="IF7" s="45"/>
      <c r="IH7" s="44"/>
      <c r="IL7" s="45"/>
      <c r="IN7" s="44"/>
      <c r="IR7" s="45"/>
      <c r="IT7" s="44"/>
    </row>
    <row r="8" spans="1:254" ht="19.5" customHeight="1" x14ac:dyDescent="0.4">
      <c r="A8" s="46">
        <f>1</f>
        <v>1</v>
      </c>
      <c r="B8" s="47"/>
      <c r="C8" s="48" t="s">
        <v>5</v>
      </c>
      <c r="D8" s="47" t="s">
        <v>6</v>
      </c>
      <c r="E8" s="49">
        <v>15</v>
      </c>
      <c r="F8" s="27">
        <f>TIME(13,0,0)</f>
        <v>0.54166666666666663</v>
      </c>
    </row>
    <row r="9" spans="1:254" ht="19.5" customHeight="1" x14ac:dyDescent="0.4">
      <c r="A9" s="46">
        <f>2</f>
        <v>2</v>
      </c>
      <c r="B9" s="47" t="s">
        <v>7</v>
      </c>
      <c r="C9" s="48" t="s">
        <v>8</v>
      </c>
      <c r="D9" s="47" t="s">
        <v>6</v>
      </c>
      <c r="E9" s="49">
        <v>10</v>
      </c>
      <c r="F9" s="27">
        <f>F8+TIME(0,E8,0)</f>
        <v>0.55208333333333326</v>
      </c>
    </row>
    <row r="10" spans="1:254" ht="19.5" customHeight="1" x14ac:dyDescent="0.4">
      <c r="A10" s="50"/>
      <c r="B10" s="51"/>
      <c r="C10" s="52"/>
      <c r="D10" s="51"/>
      <c r="E10" s="53"/>
      <c r="F10" s="27">
        <f t="shared" ref="F10:F76" si="0">F9+TIME(0,E9,0)</f>
        <v>0.55902777777777768</v>
      </c>
    </row>
    <row r="11" spans="1:254" ht="19.5" customHeight="1" x14ac:dyDescent="0.4">
      <c r="A11" s="54">
        <f>3</f>
        <v>3</v>
      </c>
      <c r="B11" s="55" t="s">
        <v>9</v>
      </c>
      <c r="C11" s="56" t="s">
        <v>25</v>
      </c>
      <c r="D11" s="55" t="s">
        <v>6</v>
      </c>
      <c r="E11" s="57">
        <v>5</v>
      </c>
      <c r="F11" s="27">
        <f t="shared" si="0"/>
        <v>0.55902777777777768</v>
      </c>
    </row>
    <row r="12" spans="1:254" s="63" customFormat="1" ht="18" customHeight="1" x14ac:dyDescent="0.4">
      <c r="A12" s="59"/>
      <c r="B12" s="60"/>
      <c r="C12" s="61"/>
      <c r="D12" s="60"/>
      <c r="E12" s="62"/>
      <c r="F12" s="27">
        <f t="shared" si="0"/>
        <v>0.56249999999999989</v>
      </c>
    </row>
    <row r="13" spans="1:254" ht="14" customHeight="1" x14ac:dyDescent="0.4">
      <c r="A13" s="64">
        <f>4</f>
        <v>4</v>
      </c>
      <c r="B13" s="65"/>
      <c r="C13" s="66" t="s">
        <v>10</v>
      </c>
      <c r="D13" s="65"/>
      <c r="E13" s="67"/>
      <c r="F13" s="27">
        <f t="shared" si="0"/>
        <v>0.56249999999999989</v>
      </c>
    </row>
    <row r="14" spans="1:254" ht="86.5" customHeight="1" x14ac:dyDescent="0.4">
      <c r="A14" s="68">
        <v>4.01</v>
      </c>
      <c r="B14" s="69" t="s">
        <v>64</v>
      </c>
      <c r="C14" s="3" t="s">
        <v>103</v>
      </c>
      <c r="D14" s="69" t="s">
        <v>20</v>
      </c>
      <c r="E14" s="4">
        <v>0</v>
      </c>
      <c r="F14" s="170">
        <f t="shared" si="0"/>
        <v>0.56249999999999989</v>
      </c>
    </row>
    <row r="15" spans="1:254" ht="18.5" customHeight="1" x14ac:dyDescent="0.4">
      <c r="A15" s="9">
        <f>A14+0.001</f>
        <v>4.0110000000000001</v>
      </c>
      <c r="B15" s="16" t="s">
        <v>7</v>
      </c>
      <c r="C15" s="6" t="s">
        <v>74</v>
      </c>
      <c r="D15" s="16" t="s">
        <v>53</v>
      </c>
      <c r="E15" s="17">
        <v>15</v>
      </c>
      <c r="F15" s="27">
        <f t="shared" si="0"/>
        <v>0.56249999999999989</v>
      </c>
    </row>
    <row r="16" spans="1:254" ht="19.5" customHeight="1" x14ac:dyDescent="0.4">
      <c r="A16" s="209">
        <v>4.0199999999999996</v>
      </c>
      <c r="B16" s="88" t="s">
        <v>95</v>
      </c>
      <c r="C16" s="210" t="s">
        <v>96</v>
      </c>
      <c r="D16" s="88" t="s">
        <v>11</v>
      </c>
      <c r="E16" s="93">
        <v>10</v>
      </c>
      <c r="F16" s="58">
        <f t="shared" si="0"/>
        <v>0.57291666666666652</v>
      </c>
    </row>
    <row r="17" spans="1:6" ht="19.5" customHeight="1" x14ac:dyDescent="0.4">
      <c r="A17" s="179">
        <v>4.03</v>
      </c>
      <c r="B17" s="16" t="s">
        <v>9</v>
      </c>
      <c r="C17" s="6" t="s">
        <v>108</v>
      </c>
      <c r="D17" s="16" t="s">
        <v>54</v>
      </c>
      <c r="E17" s="17">
        <v>5</v>
      </c>
      <c r="F17" s="215">
        <f t="shared" si="0"/>
        <v>0.57986111111111094</v>
      </c>
    </row>
    <row r="18" spans="1:6" ht="16.5" customHeight="1" x14ac:dyDescent="0.4">
      <c r="A18" s="211"/>
      <c r="B18" s="212"/>
      <c r="C18" s="213"/>
      <c r="D18" s="212"/>
      <c r="E18" s="214"/>
      <c r="F18" s="186">
        <f t="shared" si="0"/>
        <v>0.58333333333333315</v>
      </c>
    </row>
    <row r="19" spans="1:6" ht="14" customHeight="1" x14ac:dyDescent="0.4">
      <c r="A19" s="72">
        <v>5</v>
      </c>
      <c r="B19" s="73"/>
      <c r="C19" s="74" t="s">
        <v>14</v>
      </c>
      <c r="D19" s="7"/>
      <c r="E19" s="8"/>
      <c r="F19" s="27">
        <f t="shared" si="0"/>
        <v>0.58333333333333315</v>
      </c>
    </row>
    <row r="20" spans="1:6" ht="17" customHeight="1" x14ac:dyDescent="0.4">
      <c r="A20" s="72">
        <f>A19+0.01</f>
        <v>5.01</v>
      </c>
      <c r="B20" s="73"/>
      <c r="C20" s="6" t="s">
        <v>29</v>
      </c>
      <c r="E20" s="8"/>
      <c r="F20" s="27">
        <f t="shared" si="0"/>
        <v>0.58333333333333315</v>
      </c>
    </row>
    <row r="21" spans="1:6" ht="19.5" customHeight="1" x14ac:dyDescent="0.4">
      <c r="A21" s="128">
        <f t="shared" ref="A21:A23" si="1">A20+0.001</f>
        <v>5.0110000000000001</v>
      </c>
      <c r="B21" s="129" t="s">
        <v>52</v>
      </c>
      <c r="C21" s="152" t="s">
        <v>102</v>
      </c>
      <c r="D21" s="130" t="s">
        <v>41</v>
      </c>
      <c r="E21" s="131">
        <v>5</v>
      </c>
      <c r="F21" s="27">
        <f t="shared" si="0"/>
        <v>0.58333333333333315</v>
      </c>
    </row>
    <row r="22" spans="1:6" ht="19.5" customHeight="1" x14ac:dyDescent="0.4">
      <c r="A22" s="72">
        <f>A20+0.01</f>
        <v>5.0199999999999996</v>
      </c>
      <c r="C22" s="6" t="s">
        <v>30</v>
      </c>
      <c r="D22" s="126"/>
      <c r="E22" s="8"/>
      <c r="F22" s="27">
        <f t="shared" si="0"/>
        <v>0.58680555555555536</v>
      </c>
    </row>
    <row r="23" spans="1:6" ht="19.5" customHeight="1" x14ac:dyDescent="0.4">
      <c r="A23" s="128">
        <f t="shared" si="1"/>
        <v>5.0209999999999999</v>
      </c>
      <c r="B23" s="129" t="s">
        <v>52</v>
      </c>
      <c r="C23" s="152" t="s">
        <v>94</v>
      </c>
      <c r="D23" s="130" t="s">
        <v>38</v>
      </c>
      <c r="E23" s="131">
        <v>5</v>
      </c>
      <c r="F23" s="27">
        <f t="shared" si="0"/>
        <v>0.58680555555555536</v>
      </c>
    </row>
    <row r="24" spans="1:6" ht="19.5" customHeight="1" x14ac:dyDescent="0.4">
      <c r="A24" s="198">
        <f t="shared" ref="A24" si="2">A22+0.01</f>
        <v>5.0299999999999994</v>
      </c>
      <c r="B24" s="199" t="s">
        <v>52</v>
      </c>
      <c r="C24" s="200" t="s">
        <v>31</v>
      </c>
      <c r="D24" s="201" t="s">
        <v>36</v>
      </c>
      <c r="E24" s="202"/>
      <c r="F24" s="203">
        <f t="shared" si="0"/>
        <v>0.59027777777777757</v>
      </c>
    </row>
    <row r="25" spans="1:6" ht="18.75" customHeight="1" x14ac:dyDescent="0.4">
      <c r="A25" s="72">
        <f>A24+0.01</f>
        <v>5.0399999999999991</v>
      </c>
      <c r="B25" s="73" t="s">
        <v>52</v>
      </c>
      <c r="C25" s="6" t="s">
        <v>32</v>
      </c>
      <c r="E25" s="8"/>
      <c r="F25" s="27">
        <f t="shared" si="0"/>
        <v>0.59027777777777757</v>
      </c>
    </row>
    <row r="26" spans="1:6" ht="72.5" customHeight="1" x14ac:dyDescent="0.4">
      <c r="A26" s="132">
        <f>A25+0.0001</f>
        <v>5.0400999999999989</v>
      </c>
      <c r="B26" s="133" t="s">
        <v>65</v>
      </c>
      <c r="C26" s="154" t="s">
        <v>78</v>
      </c>
      <c r="D26" s="134" t="s">
        <v>53</v>
      </c>
      <c r="E26" s="135">
        <v>0</v>
      </c>
      <c r="F26" s="170">
        <f t="shared" si="0"/>
        <v>0.59027777777777757</v>
      </c>
    </row>
    <row r="27" spans="1:6" ht="49" customHeight="1" x14ac:dyDescent="0.4">
      <c r="A27" s="132">
        <f t="shared" ref="A27:A33" si="3">A26+0.0001</f>
        <v>5.0401999999999987</v>
      </c>
      <c r="B27" s="133" t="s">
        <v>65</v>
      </c>
      <c r="C27" s="154" t="s">
        <v>68</v>
      </c>
      <c r="D27" s="134" t="s">
        <v>53</v>
      </c>
      <c r="E27" s="135">
        <v>0</v>
      </c>
      <c r="F27" s="170">
        <f t="shared" si="0"/>
        <v>0.59027777777777757</v>
      </c>
    </row>
    <row r="28" spans="1:6" ht="70" customHeight="1" x14ac:dyDescent="0.4">
      <c r="A28" s="136">
        <f t="shared" si="3"/>
        <v>5.0402999999999984</v>
      </c>
      <c r="B28" s="137" t="s">
        <v>52</v>
      </c>
      <c r="C28" s="155" t="s">
        <v>83</v>
      </c>
      <c r="D28" s="138" t="s">
        <v>53</v>
      </c>
      <c r="E28" s="139">
        <v>3</v>
      </c>
      <c r="F28" s="180">
        <f t="shared" si="0"/>
        <v>0.59027777777777757</v>
      </c>
    </row>
    <row r="29" spans="1:6" ht="45" customHeight="1" x14ac:dyDescent="0.4">
      <c r="A29" s="132">
        <f t="shared" si="3"/>
        <v>5.0403999999999982</v>
      </c>
      <c r="B29" s="133" t="s">
        <v>65</v>
      </c>
      <c r="C29" s="154" t="s">
        <v>69</v>
      </c>
      <c r="D29" s="134" t="s">
        <v>53</v>
      </c>
      <c r="E29" s="135">
        <v>0</v>
      </c>
      <c r="F29" s="170">
        <f t="shared" si="0"/>
        <v>0.59236111111111089</v>
      </c>
    </row>
    <row r="30" spans="1:6" ht="48.5" customHeight="1" x14ac:dyDescent="0.4">
      <c r="A30" s="132">
        <f t="shared" si="3"/>
        <v>5.040499999999998</v>
      </c>
      <c r="B30" s="133" t="s">
        <v>65</v>
      </c>
      <c r="C30" s="154" t="s">
        <v>70</v>
      </c>
      <c r="D30" s="134" t="s">
        <v>53</v>
      </c>
      <c r="E30" s="135">
        <v>0</v>
      </c>
      <c r="F30" s="170">
        <f t="shared" si="0"/>
        <v>0.59236111111111089</v>
      </c>
    </row>
    <row r="31" spans="1:6" ht="66" customHeight="1" x14ac:dyDescent="0.4">
      <c r="A31" s="136">
        <f t="shared" si="3"/>
        <v>5.0405999999999977</v>
      </c>
      <c r="B31" s="137" t="s">
        <v>52</v>
      </c>
      <c r="C31" s="155" t="s">
        <v>82</v>
      </c>
      <c r="D31" s="138" t="s">
        <v>53</v>
      </c>
      <c r="E31" s="139">
        <v>3</v>
      </c>
      <c r="F31" s="180">
        <f t="shared" si="0"/>
        <v>0.59236111111111089</v>
      </c>
    </row>
    <row r="32" spans="1:6" ht="65.5" customHeight="1" x14ac:dyDescent="0.4">
      <c r="A32" s="136">
        <f t="shared" si="3"/>
        <v>5.0406999999999975</v>
      </c>
      <c r="B32" s="137" t="s">
        <v>52</v>
      </c>
      <c r="C32" s="155" t="s">
        <v>77</v>
      </c>
      <c r="D32" s="138" t="s">
        <v>53</v>
      </c>
      <c r="E32" s="139">
        <v>3</v>
      </c>
      <c r="F32" s="180">
        <f t="shared" si="0"/>
        <v>0.59444444444444422</v>
      </c>
    </row>
    <row r="33" spans="1:6" ht="48" customHeight="1" x14ac:dyDescent="0.4">
      <c r="A33" s="132">
        <f t="shared" si="3"/>
        <v>5.0407999999999973</v>
      </c>
      <c r="B33" s="133" t="s">
        <v>65</v>
      </c>
      <c r="C33" s="154" t="s">
        <v>71</v>
      </c>
      <c r="D33" s="134" t="s">
        <v>53</v>
      </c>
      <c r="E33" s="135">
        <v>0</v>
      </c>
      <c r="F33" s="170">
        <f t="shared" si="0"/>
        <v>0.59652777777777755</v>
      </c>
    </row>
    <row r="34" spans="1:6" ht="26.5" customHeight="1" x14ac:dyDescent="0.4">
      <c r="A34" s="132">
        <f t="shared" ref="A34:A38" si="4">A33+0.0001</f>
        <v>5.040899999999997</v>
      </c>
      <c r="B34" s="133" t="s">
        <v>65</v>
      </c>
      <c r="C34" s="154" t="s">
        <v>72</v>
      </c>
      <c r="D34" s="134" t="s">
        <v>53</v>
      </c>
      <c r="E34" s="135">
        <v>0</v>
      </c>
      <c r="F34" s="170">
        <f t="shared" si="0"/>
        <v>0.59652777777777755</v>
      </c>
    </row>
    <row r="35" spans="1:6" ht="45.5" customHeight="1" x14ac:dyDescent="0.4">
      <c r="A35" s="132">
        <f t="shared" si="4"/>
        <v>5.0409999999999968</v>
      </c>
      <c r="B35" s="133" t="s">
        <v>65</v>
      </c>
      <c r="C35" s="154" t="s">
        <v>79</v>
      </c>
      <c r="D35" s="134" t="s">
        <v>53</v>
      </c>
      <c r="E35" s="135">
        <v>0</v>
      </c>
      <c r="F35" s="170">
        <f t="shared" si="0"/>
        <v>0.59652777777777755</v>
      </c>
    </row>
    <row r="36" spans="1:6" ht="46.5" customHeight="1" x14ac:dyDescent="0.4">
      <c r="A36" s="132">
        <f t="shared" si="4"/>
        <v>5.0410999999999966</v>
      </c>
      <c r="B36" s="133" t="s">
        <v>65</v>
      </c>
      <c r="C36" s="154" t="s">
        <v>80</v>
      </c>
      <c r="D36" s="134" t="s">
        <v>53</v>
      </c>
      <c r="E36" s="135">
        <v>0</v>
      </c>
      <c r="F36" s="170">
        <f t="shared" si="0"/>
        <v>0.59652777777777755</v>
      </c>
    </row>
    <row r="37" spans="1:6" ht="18.5" customHeight="1" x14ac:dyDescent="0.4">
      <c r="A37" s="136">
        <f t="shared" si="4"/>
        <v>5.0411999999999964</v>
      </c>
      <c r="B37" s="137" t="s">
        <v>52</v>
      </c>
      <c r="C37" s="155" t="s">
        <v>87</v>
      </c>
      <c r="D37" s="138" t="s">
        <v>53</v>
      </c>
      <c r="E37" s="139">
        <v>3</v>
      </c>
      <c r="F37" s="27">
        <f t="shared" si="0"/>
        <v>0.59652777777777755</v>
      </c>
    </row>
    <row r="38" spans="1:6" s="80" customFormat="1" ht="19.5" customHeight="1" x14ac:dyDescent="0.4">
      <c r="A38" s="136">
        <f t="shared" si="4"/>
        <v>5.0412999999999961</v>
      </c>
      <c r="B38" s="137" t="s">
        <v>52</v>
      </c>
      <c r="C38" s="155" t="s">
        <v>88</v>
      </c>
      <c r="D38" s="138" t="s">
        <v>53</v>
      </c>
      <c r="E38" s="139">
        <v>3</v>
      </c>
      <c r="F38" s="27">
        <f t="shared" si="0"/>
        <v>0.59861111111111087</v>
      </c>
    </row>
    <row r="39" spans="1:6" ht="19.5" customHeight="1" x14ac:dyDescent="0.4">
      <c r="A39" s="72">
        <f>A25+0.01</f>
        <v>5.0499999999999989</v>
      </c>
      <c r="C39" s="6" t="s">
        <v>33</v>
      </c>
      <c r="E39" s="8">
        <v>0</v>
      </c>
      <c r="F39" s="27">
        <f t="shared" si="0"/>
        <v>0.6006944444444442</v>
      </c>
    </row>
    <row r="40" spans="1:6" ht="19.5" customHeight="1" x14ac:dyDescent="0.4">
      <c r="A40" s="128">
        <f t="shared" ref="A40:A41" si="5">A39+0.001</f>
        <v>5.0509999999999993</v>
      </c>
      <c r="B40" s="129" t="s">
        <v>52</v>
      </c>
      <c r="C40" s="152" t="s">
        <v>98</v>
      </c>
      <c r="D40" s="130" t="s">
        <v>35</v>
      </c>
      <c r="E40" s="131">
        <v>3</v>
      </c>
      <c r="F40" s="27">
        <f t="shared" si="0"/>
        <v>0.6006944444444442</v>
      </c>
    </row>
    <row r="41" spans="1:6" ht="19.5" customHeight="1" x14ac:dyDescent="0.4">
      <c r="A41" s="128">
        <f t="shared" si="5"/>
        <v>5.0519999999999996</v>
      </c>
      <c r="B41" s="129" t="s">
        <v>52</v>
      </c>
      <c r="C41" s="152" t="s">
        <v>99</v>
      </c>
      <c r="D41" s="130" t="s">
        <v>35</v>
      </c>
      <c r="E41" s="131">
        <v>3</v>
      </c>
      <c r="F41" s="27">
        <f t="shared" si="0"/>
        <v>0.60277777777777752</v>
      </c>
    </row>
    <row r="42" spans="1:6" ht="19.5" customHeight="1" x14ac:dyDescent="0.4">
      <c r="A42" s="198">
        <f>A39+0.01</f>
        <v>5.0599999999999987</v>
      </c>
      <c r="B42" s="199" t="s">
        <v>52</v>
      </c>
      <c r="C42" s="200" t="s">
        <v>34</v>
      </c>
      <c r="D42" s="201" t="s">
        <v>54</v>
      </c>
      <c r="E42" s="202"/>
      <c r="F42" s="203">
        <f t="shared" si="0"/>
        <v>0.60486111111111085</v>
      </c>
    </row>
    <row r="43" spans="1:6" ht="19.5" customHeight="1" x14ac:dyDescent="0.4">
      <c r="A43" s="72">
        <f>A42+0.01</f>
        <v>5.0699999999999985</v>
      </c>
      <c r="B43" s="73"/>
      <c r="C43" s="6" t="s">
        <v>39</v>
      </c>
      <c r="E43" s="8"/>
      <c r="F43" s="27">
        <f t="shared" si="0"/>
        <v>0.60486111111111085</v>
      </c>
    </row>
    <row r="44" spans="1:6" ht="69.5" customHeight="1" x14ac:dyDescent="0.4">
      <c r="A44" s="140">
        <f>A43+0.001</f>
        <v>5.0709999999999988</v>
      </c>
      <c r="B44" s="133" t="s">
        <v>65</v>
      </c>
      <c r="C44" s="154" t="s">
        <v>66</v>
      </c>
      <c r="D44" s="134" t="s">
        <v>37</v>
      </c>
      <c r="E44" s="135">
        <v>0</v>
      </c>
      <c r="F44" s="170">
        <f t="shared" si="0"/>
        <v>0.60486111111111085</v>
      </c>
    </row>
    <row r="45" spans="1:6" ht="82.5" customHeight="1" x14ac:dyDescent="0.4">
      <c r="A45" s="140">
        <f>A44+0.001</f>
        <v>5.0719999999999992</v>
      </c>
      <c r="B45" s="133" t="s">
        <v>65</v>
      </c>
      <c r="C45" s="154" t="s">
        <v>67</v>
      </c>
      <c r="D45" s="134" t="s">
        <v>37</v>
      </c>
      <c r="E45" s="135">
        <v>0</v>
      </c>
      <c r="F45" s="170">
        <f t="shared" si="0"/>
        <v>0.60486111111111085</v>
      </c>
    </row>
    <row r="46" spans="1:6" ht="19.5" customHeight="1" x14ac:dyDescent="0.4">
      <c r="A46" s="128">
        <f t="shared" ref="A46:A47" si="6">A45+0.001</f>
        <v>5.0729999999999995</v>
      </c>
      <c r="B46" s="129" t="s">
        <v>52</v>
      </c>
      <c r="C46" s="152" t="s">
        <v>75</v>
      </c>
      <c r="D46" s="130" t="s">
        <v>37</v>
      </c>
      <c r="E46" s="131">
        <v>3</v>
      </c>
      <c r="F46" s="27">
        <f t="shared" si="0"/>
        <v>0.60486111111111085</v>
      </c>
    </row>
    <row r="47" spans="1:6" ht="19.5" customHeight="1" x14ac:dyDescent="0.4">
      <c r="A47" s="128">
        <f t="shared" si="6"/>
        <v>5.0739999999999998</v>
      </c>
      <c r="B47" s="129" t="s">
        <v>52</v>
      </c>
      <c r="C47" s="152" t="s">
        <v>76</v>
      </c>
      <c r="D47" s="130" t="s">
        <v>37</v>
      </c>
      <c r="E47" s="131">
        <v>3</v>
      </c>
      <c r="F47" s="27">
        <f t="shared" si="0"/>
        <v>0.60694444444444418</v>
      </c>
    </row>
    <row r="48" spans="1:6" ht="19.5" customHeight="1" x14ac:dyDescent="0.4">
      <c r="A48" s="72">
        <f>A43+0.01</f>
        <v>5.0799999999999983</v>
      </c>
      <c r="B48" s="73"/>
      <c r="C48" s="6" t="s">
        <v>27</v>
      </c>
      <c r="E48" s="8"/>
      <c r="F48" s="27">
        <f t="shared" si="0"/>
        <v>0.6090277777777775</v>
      </c>
    </row>
    <row r="49" spans="1:6" ht="24.5" customHeight="1" x14ac:dyDescent="0.4">
      <c r="A49" s="140">
        <f t="shared" ref="A49" si="7">A48+0.001</f>
        <v>5.0809999999999986</v>
      </c>
      <c r="B49" s="133" t="s">
        <v>65</v>
      </c>
      <c r="C49" s="154" t="s">
        <v>81</v>
      </c>
      <c r="D49" s="134" t="s">
        <v>40</v>
      </c>
      <c r="E49" s="135">
        <v>0</v>
      </c>
      <c r="F49" s="170">
        <f t="shared" si="0"/>
        <v>0.6090277777777775</v>
      </c>
    </row>
    <row r="50" spans="1:6" ht="24.5" customHeight="1" x14ac:dyDescent="0.4">
      <c r="A50" s="140">
        <f>A49+0.001</f>
        <v>5.081999999999999</v>
      </c>
      <c r="B50" s="133" t="s">
        <v>65</v>
      </c>
      <c r="C50" s="154" t="s">
        <v>86</v>
      </c>
      <c r="D50" s="134" t="s">
        <v>40</v>
      </c>
      <c r="E50" s="135">
        <v>0</v>
      </c>
      <c r="F50" s="170">
        <f t="shared" si="0"/>
        <v>0.6090277777777775</v>
      </c>
    </row>
    <row r="51" spans="1:6" ht="19" customHeight="1" x14ac:dyDescent="0.4">
      <c r="A51" s="141">
        <f t="shared" ref="A51" si="8">A48+0.01</f>
        <v>5.0899999999999981</v>
      </c>
      <c r="B51" s="196" t="s">
        <v>52</v>
      </c>
      <c r="C51" s="143" t="s">
        <v>28</v>
      </c>
      <c r="D51" s="144" t="s">
        <v>58</v>
      </c>
      <c r="E51" s="197"/>
      <c r="F51" s="172">
        <f t="shared" si="0"/>
        <v>0.6090277777777775</v>
      </c>
    </row>
    <row r="52" spans="1:6" ht="19.5" customHeight="1" x14ac:dyDescent="0.4">
      <c r="A52" s="70"/>
      <c r="B52" s="76"/>
      <c r="E52" s="78"/>
      <c r="F52" s="27">
        <f t="shared" si="0"/>
        <v>0.6090277777777775</v>
      </c>
    </row>
    <row r="53" spans="1:6" ht="21.5" customHeight="1" x14ac:dyDescent="0.4">
      <c r="A53" s="72">
        <v>6</v>
      </c>
      <c r="B53" s="73"/>
      <c r="C53" s="6" t="s">
        <v>15</v>
      </c>
      <c r="D53" s="7"/>
      <c r="E53" s="8"/>
      <c r="F53" s="27">
        <f t="shared" si="0"/>
        <v>0.6090277777777775</v>
      </c>
    </row>
    <row r="54" spans="1:6" ht="19.5" customHeight="1" x14ac:dyDescent="0.4">
      <c r="A54" s="141">
        <f t="shared" ref="A54:A64" si="9">A53+0.01</f>
        <v>6.01</v>
      </c>
      <c r="B54" s="142" t="s">
        <v>7</v>
      </c>
      <c r="C54" s="143" t="s">
        <v>29</v>
      </c>
      <c r="D54" s="144" t="s">
        <v>41</v>
      </c>
      <c r="E54" s="145"/>
      <c r="F54" s="172">
        <f t="shared" si="0"/>
        <v>0.6090277777777775</v>
      </c>
    </row>
    <row r="55" spans="1:6" ht="19.5" customHeight="1" x14ac:dyDescent="0.4">
      <c r="A55" s="141">
        <f>A54+0.01</f>
        <v>6.02</v>
      </c>
      <c r="B55" s="142" t="s">
        <v>7</v>
      </c>
      <c r="C55" s="143" t="s">
        <v>30</v>
      </c>
      <c r="D55" s="144" t="s">
        <v>38</v>
      </c>
      <c r="E55" s="145"/>
      <c r="F55" s="172">
        <f t="shared" si="0"/>
        <v>0.6090277777777775</v>
      </c>
    </row>
    <row r="56" spans="1:6" ht="19.5" customHeight="1" x14ac:dyDescent="0.4">
      <c r="A56" s="141">
        <f t="shared" si="9"/>
        <v>6.0299999999999994</v>
      </c>
      <c r="B56" s="142" t="s">
        <v>7</v>
      </c>
      <c r="C56" s="143" t="s">
        <v>31</v>
      </c>
      <c r="D56" s="144" t="s">
        <v>36</v>
      </c>
      <c r="E56" s="145"/>
      <c r="F56" s="172">
        <f t="shared" si="0"/>
        <v>0.6090277777777775</v>
      </c>
    </row>
    <row r="57" spans="1:6" ht="19.5" customHeight="1" x14ac:dyDescent="0.4">
      <c r="A57" s="141">
        <f t="shared" si="9"/>
        <v>6.0399999999999991</v>
      </c>
      <c r="B57" s="142" t="s">
        <v>7</v>
      </c>
      <c r="C57" s="143" t="s">
        <v>42</v>
      </c>
      <c r="D57" s="144" t="s">
        <v>57</v>
      </c>
      <c r="E57" s="145"/>
      <c r="F57" s="27">
        <f t="shared" si="0"/>
        <v>0.6090277777777775</v>
      </c>
    </row>
    <row r="58" spans="1:6" s="80" customFormat="1" ht="19.5" customHeight="1" x14ac:dyDescent="0.4">
      <c r="A58" s="141">
        <f t="shared" si="9"/>
        <v>6.0499999999999989</v>
      </c>
      <c r="B58" s="142"/>
      <c r="C58" s="143" t="s">
        <v>32</v>
      </c>
      <c r="D58" s="144" t="s">
        <v>53</v>
      </c>
      <c r="E58" s="204"/>
      <c r="F58" s="172">
        <f t="shared" si="0"/>
        <v>0.6090277777777775</v>
      </c>
    </row>
    <row r="59" spans="1:6" s="80" customFormat="1" ht="19.5" customHeight="1" x14ac:dyDescent="0.4">
      <c r="A59" s="72">
        <f>A58+0.01</f>
        <v>6.0599999999999987</v>
      </c>
      <c r="B59" s="79"/>
      <c r="C59" s="6" t="s">
        <v>33</v>
      </c>
      <c r="E59" s="17"/>
      <c r="F59" s="27">
        <f t="shared" si="0"/>
        <v>0.6090277777777775</v>
      </c>
    </row>
    <row r="60" spans="1:6" s="80" customFormat="1" ht="27.5" customHeight="1" x14ac:dyDescent="0.4">
      <c r="A60" s="128">
        <f>A59+0.001</f>
        <v>6.0609999999999991</v>
      </c>
      <c r="B60" s="151" t="s">
        <v>7</v>
      </c>
      <c r="C60" s="152" t="s">
        <v>93</v>
      </c>
      <c r="D60" s="130" t="s">
        <v>35</v>
      </c>
      <c r="E60" s="153">
        <v>5</v>
      </c>
      <c r="F60" s="27">
        <f t="shared" si="0"/>
        <v>0.6090277777777775</v>
      </c>
    </row>
    <row r="61" spans="1:6" ht="19.5" customHeight="1" x14ac:dyDescent="0.4">
      <c r="A61" s="72">
        <f>A59+0.01</f>
        <v>6.0699999999999985</v>
      </c>
      <c r="B61" s="79"/>
      <c r="C61" s="6" t="s">
        <v>34</v>
      </c>
      <c r="E61" s="17"/>
      <c r="F61" s="27">
        <f t="shared" si="0"/>
        <v>0.61249999999999971</v>
      </c>
    </row>
    <row r="62" spans="1:6" ht="19.5" customHeight="1" x14ac:dyDescent="0.4">
      <c r="A62" s="128">
        <f>A61+0.001</f>
        <v>6.0709999999999988</v>
      </c>
      <c r="B62" s="151" t="s">
        <v>7</v>
      </c>
      <c r="C62" s="152" t="s">
        <v>106</v>
      </c>
      <c r="D62" s="130" t="s">
        <v>54</v>
      </c>
      <c r="E62" s="153">
        <v>5</v>
      </c>
      <c r="F62" s="171">
        <f t="shared" si="0"/>
        <v>0.61249999999999971</v>
      </c>
    </row>
    <row r="63" spans="1:6" ht="19.5" customHeight="1" x14ac:dyDescent="0.4">
      <c r="A63" s="141">
        <f>A61+0.01</f>
        <v>6.0799999999999983</v>
      </c>
      <c r="B63" s="142"/>
      <c r="C63" s="143" t="s">
        <v>39</v>
      </c>
      <c r="D63" s="144" t="s">
        <v>37</v>
      </c>
      <c r="E63" s="145"/>
      <c r="F63" s="27">
        <f t="shared" si="0"/>
        <v>0.61597222222222192</v>
      </c>
    </row>
    <row r="64" spans="1:6" ht="19.5" customHeight="1" x14ac:dyDescent="0.4">
      <c r="A64" s="141">
        <f t="shared" si="9"/>
        <v>6.0899999999999981</v>
      </c>
      <c r="B64" s="142" t="s">
        <v>7</v>
      </c>
      <c r="C64" s="143" t="s">
        <v>27</v>
      </c>
      <c r="D64" s="144" t="s">
        <v>40</v>
      </c>
      <c r="E64" s="145"/>
      <c r="F64" s="172">
        <f t="shared" si="0"/>
        <v>0.61597222222222192</v>
      </c>
    </row>
    <row r="65" spans="1:6" ht="19.5" customHeight="1" x14ac:dyDescent="0.4">
      <c r="A65" s="141">
        <f>A64+0.01</f>
        <v>6.0999999999999979</v>
      </c>
      <c r="B65" s="142" t="s">
        <v>7</v>
      </c>
      <c r="C65" s="143" t="s">
        <v>28</v>
      </c>
      <c r="D65" s="144" t="s">
        <v>58</v>
      </c>
      <c r="E65" s="145"/>
      <c r="F65" s="172">
        <f t="shared" si="0"/>
        <v>0.61597222222222192</v>
      </c>
    </row>
    <row r="66" spans="1:6" ht="19.5" customHeight="1" x14ac:dyDescent="0.4">
      <c r="A66" s="70"/>
      <c r="B66" s="76"/>
      <c r="E66" s="71"/>
      <c r="F66" s="27">
        <f t="shared" si="0"/>
        <v>0.61597222222222192</v>
      </c>
    </row>
    <row r="67" spans="1:6" ht="19.5" customHeight="1" x14ac:dyDescent="0.4">
      <c r="A67" s="72">
        <v>7</v>
      </c>
      <c r="B67" s="79"/>
      <c r="C67" s="6" t="s">
        <v>59</v>
      </c>
      <c r="D67" s="16"/>
      <c r="E67" s="17"/>
      <c r="F67" s="27">
        <f t="shared" si="0"/>
        <v>0.61597222222222192</v>
      </c>
    </row>
    <row r="68" spans="1:6" s="13" customFormat="1" ht="19.5" customHeight="1" x14ac:dyDescent="0.4">
      <c r="A68" s="146">
        <f t="shared" ref="A68:A86" si="10">A67+0.01</f>
        <v>7.01</v>
      </c>
      <c r="B68" s="147" t="s">
        <v>52</v>
      </c>
      <c r="C68" s="148" t="s">
        <v>29</v>
      </c>
      <c r="D68" s="149" t="s">
        <v>41</v>
      </c>
      <c r="E68" s="187"/>
      <c r="F68" s="173">
        <f t="shared" si="0"/>
        <v>0.61597222222222192</v>
      </c>
    </row>
    <row r="69" spans="1:6" s="83" customFormat="1" ht="19.5" customHeight="1" x14ac:dyDescent="0.4">
      <c r="A69" s="182">
        <f>A68+0.01</f>
        <v>7.02</v>
      </c>
      <c r="B69" s="183"/>
      <c r="C69" s="184" t="s">
        <v>44</v>
      </c>
      <c r="D69" s="184"/>
      <c r="E69" s="188"/>
      <c r="F69" s="185">
        <f t="shared" si="0"/>
        <v>0.61597222222222192</v>
      </c>
    </row>
    <row r="70" spans="1:6" s="83" customFormat="1" ht="19.5" customHeight="1" x14ac:dyDescent="0.4">
      <c r="A70" s="190">
        <f>A69+0.001</f>
        <v>7.0209999999999999</v>
      </c>
      <c r="B70" s="191" t="s">
        <v>52</v>
      </c>
      <c r="C70" s="192" t="s">
        <v>104</v>
      </c>
      <c r="D70" s="193" t="s">
        <v>6</v>
      </c>
      <c r="E70" s="194">
        <v>5</v>
      </c>
      <c r="F70" s="195">
        <f t="shared" si="0"/>
        <v>0.61597222222222192</v>
      </c>
    </row>
    <row r="71" spans="1:6" s="13" customFormat="1" ht="19.5" customHeight="1" x14ac:dyDescent="0.4">
      <c r="A71" s="115">
        <f>A69+0.01</f>
        <v>7.0299999999999994</v>
      </c>
      <c r="B71" s="116"/>
      <c r="C71" s="117" t="s">
        <v>30</v>
      </c>
      <c r="E71" s="189"/>
      <c r="F71" s="185">
        <f t="shared" si="0"/>
        <v>0.61944444444444413</v>
      </c>
    </row>
    <row r="72" spans="1:6" s="13" customFormat="1" ht="68.5" customHeight="1" x14ac:dyDescent="0.4">
      <c r="A72" s="2">
        <f t="shared" ref="A72" si="11">A71+0.001</f>
        <v>7.0309999999999997</v>
      </c>
      <c r="B72" s="10" t="s">
        <v>65</v>
      </c>
      <c r="C72" s="156" t="s">
        <v>105</v>
      </c>
      <c r="D72" s="11" t="s">
        <v>38</v>
      </c>
      <c r="E72" s="12">
        <v>0</v>
      </c>
      <c r="F72" s="170">
        <f t="shared" si="0"/>
        <v>0.61944444444444413</v>
      </c>
    </row>
    <row r="73" spans="1:6" s="13" customFormat="1" ht="19.5" customHeight="1" x14ac:dyDescent="0.4">
      <c r="A73" s="146">
        <f>A71+0.01</f>
        <v>7.0399999999999991</v>
      </c>
      <c r="B73" s="147" t="s">
        <v>52</v>
      </c>
      <c r="C73" s="148" t="s">
        <v>31</v>
      </c>
      <c r="D73" s="149" t="s">
        <v>36</v>
      </c>
      <c r="E73" s="150"/>
      <c r="F73" s="173">
        <f t="shared" si="0"/>
        <v>0.61944444444444413</v>
      </c>
    </row>
    <row r="74" spans="1:6" s="13" customFormat="1" ht="19.5" customHeight="1" x14ac:dyDescent="0.4">
      <c r="A74" s="146">
        <f t="shared" si="10"/>
        <v>7.0499999999999989</v>
      </c>
      <c r="B74" s="147" t="s">
        <v>52</v>
      </c>
      <c r="C74" s="148" t="s">
        <v>42</v>
      </c>
      <c r="D74" s="149" t="s">
        <v>57</v>
      </c>
      <c r="E74" s="150"/>
      <c r="F74" s="27">
        <f t="shared" si="0"/>
        <v>0.61944444444444413</v>
      </c>
    </row>
    <row r="75" spans="1:6" s="13" customFormat="1" ht="19.5" customHeight="1" x14ac:dyDescent="0.4">
      <c r="A75" s="81">
        <f t="shared" si="10"/>
        <v>7.0599999999999987</v>
      </c>
      <c r="C75" s="14" t="s">
        <v>32</v>
      </c>
      <c r="E75" s="15"/>
      <c r="F75" s="27">
        <f t="shared" si="0"/>
        <v>0.61944444444444413</v>
      </c>
    </row>
    <row r="76" spans="1:6" s="13" customFormat="1" ht="81" customHeight="1" x14ac:dyDescent="0.4">
      <c r="A76" s="2">
        <f t="shared" ref="A76:A79" si="12">A75+0.001</f>
        <v>7.0609999999999991</v>
      </c>
      <c r="B76" s="157" t="s">
        <v>65</v>
      </c>
      <c r="C76" s="156" t="s">
        <v>84</v>
      </c>
      <c r="D76" s="158" t="s">
        <v>53</v>
      </c>
      <c r="E76" s="159">
        <v>0</v>
      </c>
      <c r="F76" s="170">
        <f t="shared" si="0"/>
        <v>0.61944444444444413</v>
      </c>
    </row>
    <row r="77" spans="1:6" s="13" customFormat="1" ht="77.5" customHeight="1" x14ac:dyDescent="0.4">
      <c r="A77" s="2">
        <f t="shared" si="12"/>
        <v>7.0619999999999994</v>
      </c>
      <c r="B77" s="157" t="s">
        <v>65</v>
      </c>
      <c r="C77" s="156" t="s">
        <v>73</v>
      </c>
      <c r="D77" s="158" t="s">
        <v>53</v>
      </c>
      <c r="E77" s="159">
        <v>0</v>
      </c>
      <c r="F77" s="170">
        <f t="shared" ref="F77:F89" si="13">F76+TIME(0,E76,0)</f>
        <v>0.61944444444444413</v>
      </c>
    </row>
    <row r="78" spans="1:6" s="114" customFormat="1" ht="70.5" customHeight="1" x14ac:dyDescent="0.4">
      <c r="A78" s="9">
        <f t="shared" si="12"/>
        <v>7.0629999999999997</v>
      </c>
      <c r="B78" s="160" t="s">
        <v>9</v>
      </c>
      <c r="C78" s="161" t="s">
        <v>89</v>
      </c>
      <c r="D78" s="162" t="s">
        <v>53</v>
      </c>
      <c r="E78" s="163">
        <v>3</v>
      </c>
      <c r="F78" s="27">
        <f t="shared" si="13"/>
        <v>0.61944444444444413</v>
      </c>
    </row>
    <row r="79" spans="1:6" s="114" customFormat="1" ht="20" customHeight="1" x14ac:dyDescent="0.4">
      <c r="A79" s="9">
        <f t="shared" si="12"/>
        <v>7.0640000000000001</v>
      </c>
      <c r="B79" s="160" t="s">
        <v>52</v>
      </c>
      <c r="C79" s="161" t="s">
        <v>90</v>
      </c>
      <c r="D79" s="162" t="s">
        <v>53</v>
      </c>
      <c r="E79" s="163">
        <v>5</v>
      </c>
      <c r="F79" s="27">
        <f t="shared" si="13"/>
        <v>0.62152777777777746</v>
      </c>
    </row>
    <row r="80" spans="1:6" s="13" customFormat="1" ht="19.5" customHeight="1" x14ac:dyDescent="0.4">
      <c r="A80" s="115">
        <f>A75+0.01</f>
        <v>7.0699999999999985</v>
      </c>
      <c r="B80" s="116" t="s">
        <v>52</v>
      </c>
      <c r="C80" s="117" t="s">
        <v>33</v>
      </c>
      <c r="E80" s="118"/>
      <c r="F80" s="27">
        <f t="shared" si="13"/>
        <v>0.62499999999999967</v>
      </c>
    </row>
    <row r="81" spans="1:9" s="13" customFormat="1" ht="55.5" customHeight="1" x14ac:dyDescent="0.4">
      <c r="A81" s="140">
        <f t="shared" ref="A81" si="14">A80+0.001</f>
        <v>7.0709999999999988</v>
      </c>
      <c r="B81" s="157" t="s">
        <v>65</v>
      </c>
      <c r="C81" s="156" t="s">
        <v>85</v>
      </c>
      <c r="D81" s="158" t="s">
        <v>35</v>
      </c>
      <c r="E81" s="159">
        <v>0</v>
      </c>
      <c r="F81" s="170">
        <f t="shared" si="13"/>
        <v>0.62499999999999967</v>
      </c>
    </row>
    <row r="82" spans="1:9" s="13" customFormat="1" ht="19.5" customHeight="1" x14ac:dyDescent="0.4">
      <c r="A82" s="81">
        <f>A80+0.01</f>
        <v>7.0799999999999983</v>
      </c>
      <c r="B82" s="82"/>
      <c r="C82" s="14" t="s">
        <v>34</v>
      </c>
      <c r="E82" s="84"/>
      <c r="F82" s="181">
        <f t="shared" si="13"/>
        <v>0.62499999999999967</v>
      </c>
    </row>
    <row r="83" spans="1:9" s="13" customFormat="1" ht="19.5" customHeight="1" x14ac:dyDescent="0.4">
      <c r="A83" s="205">
        <f t="shared" ref="A83" si="15">A82+0.001</f>
        <v>7.0809999999999986</v>
      </c>
      <c r="B83" s="191" t="s">
        <v>52</v>
      </c>
      <c r="C83" s="206" t="s">
        <v>107</v>
      </c>
      <c r="D83" s="207" t="s">
        <v>54</v>
      </c>
      <c r="E83" s="163">
        <v>5</v>
      </c>
      <c r="F83" s="208">
        <f t="shared" si="13"/>
        <v>0.62499999999999967</v>
      </c>
    </row>
    <row r="84" spans="1:9" s="13" customFormat="1" ht="19.5" customHeight="1" x14ac:dyDescent="0.4">
      <c r="A84" s="146">
        <f>A82+0.01</f>
        <v>7.0899999999999981</v>
      </c>
      <c r="B84" s="147" t="s">
        <v>52</v>
      </c>
      <c r="C84" s="148" t="s">
        <v>39</v>
      </c>
      <c r="D84" s="149" t="s">
        <v>37</v>
      </c>
      <c r="E84" s="150"/>
      <c r="F84" s="181">
        <f t="shared" si="13"/>
        <v>0.62847222222222188</v>
      </c>
    </row>
    <row r="85" spans="1:9" s="13" customFormat="1" ht="19.5" customHeight="1" x14ac:dyDescent="0.4">
      <c r="A85" s="146">
        <f t="shared" si="10"/>
        <v>7.0999999999999979</v>
      </c>
      <c r="B85" s="176" t="s">
        <v>52</v>
      </c>
      <c r="C85" s="148" t="s">
        <v>27</v>
      </c>
      <c r="D85" s="149" t="s">
        <v>40</v>
      </c>
      <c r="E85" s="150"/>
      <c r="F85" s="173">
        <f t="shared" si="13"/>
        <v>0.62847222222222188</v>
      </c>
    </row>
    <row r="86" spans="1:9" s="13" customFormat="1" ht="19.5" customHeight="1" x14ac:dyDescent="0.4">
      <c r="A86" s="146">
        <f t="shared" si="10"/>
        <v>7.1099999999999977</v>
      </c>
      <c r="B86" s="147" t="s">
        <v>52</v>
      </c>
      <c r="C86" s="148" t="s">
        <v>28</v>
      </c>
      <c r="D86" s="149" t="s">
        <v>58</v>
      </c>
      <c r="E86" s="150"/>
      <c r="F86" s="173">
        <f t="shared" si="13"/>
        <v>0.62847222222222188</v>
      </c>
    </row>
    <row r="87" spans="1:9" ht="19.5" customHeight="1" x14ac:dyDescent="0.4">
      <c r="A87" s="72"/>
      <c r="B87" s="126"/>
      <c r="C87" s="127"/>
      <c r="D87" s="126"/>
      <c r="E87" s="8"/>
      <c r="F87" s="27">
        <f t="shared" si="13"/>
        <v>0.62847222222222188</v>
      </c>
    </row>
    <row r="88" spans="1:9" ht="19.5" customHeight="1" x14ac:dyDescent="0.4">
      <c r="A88" s="72">
        <v>8</v>
      </c>
      <c r="B88" s="73"/>
      <c r="C88" s="6" t="s">
        <v>16</v>
      </c>
      <c r="D88" s="7"/>
      <c r="E88" s="8"/>
      <c r="F88" s="27">
        <f t="shared" si="13"/>
        <v>0.62847222222222188</v>
      </c>
    </row>
    <row r="89" spans="1:9" s="86" customFormat="1" ht="19.5" customHeight="1" x14ac:dyDescent="0.4">
      <c r="A89" s="72">
        <f t="shared" ref="A89" si="16">A88+0.01</f>
        <v>8.01</v>
      </c>
      <c r="B89" s="16" t="s">
        <v>9</v>
      </c>
      <c r="C89" s="6" t="s">
        <v>45</v>
      </c>
      <c r="D89" s="7" t="s">
        <v>6</v>
      </c>
      <c r="E89" s="17">
        <v>5</v>
      </c>
      <c r="F89" s="27">
        <f t="shared" si="13"/>
        <v>0.62847222222222188</v>
      </c>
    </row>
    <row r="90" spans="1:9" s="86" customFormat="1" ht="19.5" customHeight="1" x14ac:dyDescent="0.4">
      <c r="A90" s="165">
        <f t="shared" ref="A90:A91" si="17">A89+0.001</f>
        <v>8.0109999999999992</v>
      </c>
      <c r="B90" s="166"/>
      <c r="C90" s="167" t="s">
        <v>100</v>
      </c>
      <c r="D90" s="168"/>
      <c r="E90" s="169">
        <v>15</v>
      </c>
      <c r="F90" s="111">
        <f>TIME(15,15,0)</f>
        <v>0.63541666666666663</v>
      </c>
    </row>
    <row r="91" spans="1:9" s="86" customFormat="1" ht="19.5" customHeight="1" x14ac:dyDescent="0.4">
      <c r="A91" s="165">
        <f t="shared" si="17"/>
        <v>8.0119999999999987</v>
      </c>
      <c r="B91" s="166"/>
      <c r="C91" s="167" t="s">
        <v>101</v>
      </c>
      <c r="D91" s="168"/>
      <c r="E91" s="169">
        <v>30</v>
      </c>
      <c r="F91" s="164">
        <f>F90+TIME(0,E90,0)</f>
        <v>0.64583333333333326</v>
      </c>
    </row>
    <row r="92" spans="1:9" s="86" customFormat="1" ht="19.5" customHeight="1" x14ac:dyDescent="0.4">
      <c r="A92" s="141">
        <f>A89+0.01</f>
        <v>8.02</v>
      </c>
      <c r="B92" s="196" t="s">
        <v>9</v>
      </c>
      <c r="C92" s="143" t="s">
        <v>48</v>
      </c>
      <c r="D92" s="144"/>
      <c r="E92" s="145"/>
      <c r="F92" s="172">
        <f t="shared" ref="F92:F110" si="18">F91+TIME(0,E91,0)</f>
        <v>0.66666666666666663</v>
      </c>
    </row>
    <row r="93" spans="1:9" s="83" customFormat="1" ht="19.5" customHeight="1" x14ac:dyDescent="0.4">
      <c r="A93" s="221">
        <v>8.0210000000000008</v>
      </c>
      <c r="B93" s="82" t="s">
        <v>7</v>
      </c>
      <c r="C93" s="14" t="s">
        <v>110</v>
      </c>
      <c r="D93" s="222" t="s">
        <v>37</v>
      </c>
      <c r="E93" s="223">
        <v>15</v>
      </c>
      <c r="F93" s="27">
        <f t="shared" si="18"/>
        <v>0.66666666666666663</v>
      </c>
    </row>
    <row r="94" spans="1:9" ht="19.5" customHeight="1" x14ac:dyDescent="0.4">
      <c r="A94" s="72">
        <f>A92+0.01</f>
        <v>8.0299999999999994</v>
      </c>
      <c r="B94" s="73"/>
      <c r="C94" s="6" t="s">
        <v>46</v>
      </c>
      <c r="D94" s="7"/>
      <c r="E94" s="8"/>
      <c r="F94" s="27">
        <f t="shared" si="18"/>
        <v>0.67708333333333326</v>
      </c>
      <c r="I94" s="87"/>
    </row>
    <row r="95" spans="1:9" ht="27" customHeight="1" x14ac:dyDescent="0.4">
      <c r="A95" s="75">
        <f>A94+0.001</f>
        <v>8.0309999999999988</v>
      </c>
      <c r="B95" s="73" t="s">
        <v>9</v>
      </c>
      <c r="C95" s="120" t="s">
        <v>92</v>
      </c>
      <c r="D95" s="85" t="s">
        <v>17</v>
      </c>
      <c r="E95" s="8">
        <v>5</v>
      </c>
      <c r="F95" s="27">
        <f t="shared" si="18"/>
        <v>0.67708333333333326</v>
      </c>
      <c r="I95" s="87"/>
    </row>
    <row r="96" spans="1:9" ht="59" customHeight="1" x14ac:dyDescent="0.4">
      <c r="A96" s="119">
        <f>A95+0.0001</f>
        <v>8.0310999999999986</v>
      </c>
      <c r="B96" s="73" t="s">
        <v>52</v>
      </c>
      <c r="C96" s="120" t="s">
        <v>91</v>
      </c>
      <c r="D96" s="85" t="s">
        <v>17</v>
      </c>
      <c r="E96" s="8">
        <v>5</v>
      </c>
      <c r="F96" s="27">
        <f t="shared" si="18"/>
        <v>0.68055555555555547</v>
      </c>
      <c r="I96" s="87"/>
    </row>
    <row r="97" spans="1:9" ht="19.5" customHeight="1" x14ac:dyDescent="0.4">
      <c r="A97" s="75">
        <f>A95+0.001</f>
        <v>8.0319999999999983</v>
      </c>
      <c r="B97" s="73" t="s">
        <v>9</v>
      </c>
      <c r="C97" s="121" t="s">
        <v>55</v>
      </c>
      <c r="D97" s="16" t="s">
        <v>53</v>
      </c>
      <c r="E97" s="8">
        <v>5</v>
      </c>
      <c r="F97" s="27">
        <f t="shared" si="18"/>
        <v>0.68402777777777768</v>
      </c>
      <c r="I97" s="87"/>
    </row>
    <row r="98" spans="1:9" ht="19.5" customHeight="1" x14ac:dyDescent="0.4">
      <c r="A98" s="75">
        <f>A97+0.001</f>
        <v>8.0329999999999977</v>
      </c>
      <c r="B98" s="73" t="s">
        <v>9</v>
      </c>
      <c r="C98" s="122" t="s">
        <v>56</v>
      </c>
      <c r="D98" s="88" t="s">
        <v>43</v>
      </c>
      <c r="E98" s="8">
        <v>5</v>
      </c>
      <c r="F98" s="27">
        <f t="shared" si="18"/>
        <v>0.68749999999999989</v>
      </c>
      <c r="I98" s="87"/>
    </row>
    <row r="99" spans="1:9" s="13" customFormat="1" ht="19.5" customHeight="1" x14ac:dyDescent="0.4">
      <c r="A99" s="175">
        <f>A98+0.001</f>
        <v>8.0339999999999971</v>
      </c>
      <c r="B99" s="176" t="s">
        <v>9</v>
      </c>
      <c r="C99" s="177" t="s">
        <v>18</v>
      </c>
      <c r="D99" s="178" t="s">
        <v>58</v>
      </c>
      <c r="E99" s="174">
        <v>0</v>
      </c>
      <c r="F99" s="173">
        <f t="shared" si="18"/>
        <v>0.6909722222222221</v>
      </c>
      <c r="I99" s="89"/>
    </row>
    <row r="100" spans="1:9" s="13" customFormat="1" ht="19.5" customHeight="1" x14ac:dyDescent="0.4">
      <c r="A100" s="90">
        <f>A94+0.01</f>
        <v>8.0399999999999991</v>
      </c>
      <c r="B100" s="85"/>
      <c r="C100" s="91" t="s">
        <v>47</v>
      </c>
      <c r="D100" s="92"/>
      <c r="E100" s="93"/>
      <c r="F100" s="27">
        <f t="shared" si="18"/>
        <v>0.6909722222222221</v>
      </c>
      <c r="I100" s="89"/>
    </row>
    <row r="101" spans="1:9" s="13" customFormat="1" ht="19.5" customHeight="1" x14ac:dyDescent="0.4">
      <c r="A101" s="75">
        <f t="shared" ref="A101:A106" si="19">A100+0.001</f>
        <v>8.0409999999999986</v>
      </c>
      <c r="B101" s="85" t="s">
        <v>9</v>
      </c>
      <c r="C101" s="123" t="s">
        <v>49</v>
      </c>
      <c r="D101" s="73" t="s">
        <v>43</v>
      </c>
      <c r="E101" s="93">
        <v>5</v>
      </c>
      <c r="F101" s="27">
        <f t="shared" si="18"/>
        <v>0.6909722222222221</v>
      </c>
      <c r="I101" s="89"/>
    </row>
    <row r="102" spans="1:9" s="13" customFormat="1" ht="19.5" customHeight="1" x14ac:dyDescent="0.4">
      <c r="A102" s="75">
        <f t="shared" si="19"/>
        <v>8.041999999999998</v>
      </c>
      <c r="B102" s="73" t="s">
        <v>9</v>
      </c>
      <c r="C102" s="123" t="s">
        <v>50</v>
      </c>
      <c r="D102" s="73" t="s">
        <v>12</v>
      </c>
      <c r="E102" s="93">
        <v>0</v>
      </c>
      <c r="F102" s="27">
        <f t="shared" si="18"/>
        <v>0.69444444444444431</v>
      </c>
      <c r="I102" s="89"/>
    </row>
    <row r="103" spans="1:9" ht="19.5" customHeight="1" x14ac:dyDescent="0.4">
      <c r="A103" s="94">
        <f t="shared" si="19"/>
        <v>8.0429999999999975</v>
      </c>
      <c r="B103" s="16" t="s">
        <v>9</v>
      </c>
      <c r="C103" s="124" t="s">
        <v>51</v>
      </c>
      <c r="D103" s="95" t="s">
        <v>13</v>
      </c>
      <c r="E103" s="93">
        <v>5</v>
      </c>
      <c r="F103" s="27">
        <f t="shared" si="18"/>
        <v>0.69444444444444431</v>
      </c>
      <c r="I103" s="87"/>
    </row>
    <row r="104" spans="1:9" s="98" customFormat="1" ht="19.5" customHeight="1" x14ac:dyDescent="0.4">
      <c r="A104" s="2">
        <f t="shared" si="19"/>
        <v>8.0439999999999969</v>
      </c>
      <c r="B104" s="69" t="s">
        <v>23</v>
      </c>
      <c r="C104" s="216" t="s">
        <v>19</v>
      </c>
      <c r="D104" s="100" t="s">
        <v>11</v>
      </c>
      <c r="E104" s="217">
        <v>0</v>
      </c>
      <c r="F104" s="170">
        <f t="shared" si="18"/>
        <v>0.69791666666666652</v>
      </c>
      <c r="I104" s="99"/>
    </row>
    <row r="105" spans="1:9" s="98" customFormat="1" ht="19.5" customHeight="1" x14ac:dyDescent="0.4">
      <c r="A105" s="75">
        <f t="shared" si="19"/>
        <v>8.0449999999999964</v>
      </c>
      <c r="B105" s="96" t="s">
        <v>9</v>
      </c>
      <c r="C105" s="121" t="s">
        <v>26</v>
      </c>
      <c r="D105" s="16" t="s">
        <v>20</v>
      </c>
      <c r="E105" s="97">
        <v>2</v>
      </c>
      <c r="F105" s="27">
        <f t="shared" si="18"/>
        <v>0.69791666666666652</v>
      </c>
      <c r="I105" s="99"/>
    </row>
    <row r="106" spans="1:9" s="98" customFormat="1" ht="19.5" customHeight="1" x14ac:dyDescent="0.4">
      <c r="A106" s="2">
        <f t="shared" si="19"/>
        <v>8.0459999999999958</v>
      </c>
      <c r="B106" s="100" t="s">
        <v>23</v>
      </c>
      <c r="C106" s="125" t="s">
        <v>24</v>
      </c>
      <c r="D106" s="69" t="s">
        <v>20</v>
      </c>
      <c r="E106" s="101">
        <v>0</v>
      </c>
      <c r="F106" s="170">
        <f t="shared" si="18"/>
        <v>0.6993055555555554</v>
      </c>
      <c r="I106" s="99"/>
    </row>
    <row r="107" spans="1:9" ht="19.5" customHeight="1" x14ac:dyDescent="0.4">
      <c r="A107" s="72">
        <f>A100+0.01</f>
        <v>8.0499999999999989</v>
      </c>
      <c r="B107" s="16" t="s">
        <v>9</v>
      </c>
      <c r="C107" s="102" t="s">
        <v>21</v>
      </c>
      <c r="D107" s="16" t="s">
        <v>60</v>
      </c>
      <c r="E107" s="103">
        <v>5</v>
      </c>
      <c r="F107" s="27">
        <f t="shared" si="18"/>
        <v>0.6993055555555554</v>
      </c>
    </row>
    <row r="108" spans="1:9" ht="19.5" customHeight="1" x14ac:dyDescent="0.4">
      <c r="A108" s="179">
        <f t="shared" ref="A108:A109" si="20">A107+0.01</f>
        <v>8.0599999999999987</v>
      </c>
      <c r="B108" s="218" t="s">
        <v>9</v>
      </c>
      <c r="C108" s="219" t="s">
        <v>63</v>
      </c>
      <c r="D108" s="218" t="s">
        <v>11</v>
      </c>
      <c r="E108" s="220">
        <v>3</v>
      </c>
      <c r="F108" s="180">
        <f t="shared" si="18"/>
        <v>0.70277777777777761</v>
      </c>
    </row>
    <row r="109" spans="1:9" ht="23.5" customHeight="1" x14ac:dyDescent="0.4">
      <c r="A109" s="68">
        <f t="shared" si="20"/>
        <v>8.0699999999999985</v>
      </c>
      <c r="B109" s="69" t="s">
        <v>23</v>
      </c>
      <c r="C109" s="104" t="s">
        <v>97</v>
      </c>
      <c r="D109" s="69" t="s">
        <v>11</v>
      </c>
      <c r="E109" s="4">
        <v>0</v>
      </c>
      <c r="F109" s="170">
        <f t="shared" si="18"/>
        <v>0.70486111111111094</v>
      </c>
    </row>
    <row r="110" spans="1:9" ht="19.5" customHeight="1" x14ac:dyDescent="0.4">
      <c r="A110" s="72"/>
      <c r="B110" s="105"/>
      <c r="C110" s="102"/>
      <c r="D110" s="16"/>
      <c r="E110" s="17"/>
      <c r="F110" s="27">
        <f t="shared" si="18"/>
        <v>0.70486111111111094</v>
      </c>
    </row>
    <row r="111" spans="1:9" ht="19.5" customHeight="1" x14ac:dyDescent="0.4">
      <c r="A111" s="106">
        <v>10</v>
      </c>
      <c r="B111" s="107"/>
      <c r="C111" s="108" t="s">
        <v>22</v>
      </c>
      <c r="D111" s="109" t="s">
        <v>6</v>
      </c>
      <c r="E111" s="110">
        <v>0</v>
      </c>
      <c r="F111" s="111">
        <f>TIME(18,0,0)</f>
        <v>0.75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EC_Closing_Agenda</vt:lpstr>
      <vt:lpstr>EC_Closing_Agenda!Print_Area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184</cp:revision>
  <cp:lastPrinted>2011-07-22T19:26:30Z</cp:lastPrinted>
  <dcterms:created xsi:type="dcterms:W3CDTF">2000-02-17T23:16:37Z</dcterms:created>
  <dcterms:modified xsi:type="dcterms:W3CDTF">2017-07-14T10:16:28Z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