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https://d.docs.live.net/a76b78698ac40a99/Documents/IEEE 802/IEEE/802/Meetings/Plenaries/17_03/"/>
    </mc:Choice>
  </mc:AlternateContent>
  <bookViews>
    <workbookView xWindow="-60" yWindow="110" windowWidth="10490" windowHeight="11760"/>
  </bookViews>
  <sheets>
    <sheet name="EC_Closing_Agenda" sheetId="1" r:id="rId1"/>
  </sheets>
  <definedNames>
    <definedName name="_xlnm.Print_Area" localSheetId="0">EC_Closing_Agenda!$A$1:$F$124</definedName>
    <definedName name="Print_Area_MI">EC_Closing_Agenda!$A$1:$E$22</definedName>
    <definedName name="PRINT_AREA_MI_1">EC_Closing_Agenda!$A$1:$E$22</definedName>
  </definedNames>
  <calcPr calcId="171027" iterateDelta="1E-4"/>
</workbook>
</file>

<file path=xl/calcChain.xml><?xml version="1.0" encoding="utf-8"?>
<calcChain xmlns="http://schemas.openxmlformats.org/spreadsheetml/2006/main">
  <c r="A78" i="1" l="1"/>
  <c r="F80" i="1" l="1"/>
  <c r="F79" i="1"/>
  <c r="F51" i="1" l="1"/>
  <c r="F52" i="1" s="1"/>
  <c r="A59" i="1" l="1"/>
  <c r="A72" i="1" l="1"/>
  <c r="A76" i="1" s="1"/>
  <c r="A60" i="1"/>
  <c r="A61" i="1" s="1"/>
  <c r="A62" i="1" s="1"/>
  <c r="A63" i="1" s="1"/>
  <c r="A64" i="1" s="1"/>
  <c r="A23" i="1"/>
  <c r="A24" i="1" s="1"/>
  <c r="A13" i="1"/>
  <c r="A14" i="1" s="1"/>
  <c r="A15" i="1" s="1"/>
  <c r="A16" i="1" s="1"/>
  <c r="A17" i="1" s="1"/>
  <c r="A18" i="1" s="1"/>
  <c r="A19" i="1" s="1"/>
  <c r="F8" i="1"/>
  <c r="F9" i="1" s="1"/>
  <c r="F11" i="1" s="1"/>
  <c r="F13" i="1" s="1"/>
  <c r="F14" i="1" s="1"/>
  <c r="F15" i="1" s="1"/>
  <c r="F16" i="1" s="1"/>
  <c r="F17" i="1" s="1"/>
  <c r="F18" i="1" s="1"/>
  <c r="A101" i="1"/>
  <c r="A102" i="1" s="1"/>
  <c r="A103" i="1" s="1"/>
  <c r="F121" i="1"/>
  <c r="A11" i="1"/>
  <c r="A9" i="1"/>
  <c r="A8" i="1"/>
  <c r="A65" i="1" l="1"/>
  <c r="A77" i="1"/>
  <c r="A80" i="1"/>
  <c r="A82" i="1" s="1"/>
  <c r="A83" i="1" s="1"/>
  <c r="A84" i="1" s="1"/>
  <c r="A73" i="1"/>
  <c r="A74" i="1" s="1"/>
  <c r="A75" i="1" s="1"/>
  <c r="F19" i="1"/>
  <c r="A104" i="1"/>
  <c r="A105" i="1" s="1"/>
  <c r="A106" i="1" s="1"/>
  <c r="A107" i="1" s="1"/>
  <c r="A108" i="1" s="1"/>
  <c r="A109" i="1"/>
  <c r="A25" i="1"/>
  <c r="A26" i="1" s="1"/>
  <c r="A27" i="1"/>
  <c r="A81" i="1"/>
  <c r="A67" i="1"/>
  <c r="A68" i="1" s="1"/>
  <c r="A69" i="1" s="1"/>
  <c r="A66" i="1"/>
  <c r="A90" i="1" l="1"/>
  <c r="A91" i="1" s="1"/>
  <c r="A92" i="1" s="1"/>
  <c r="A93" i="1" s="1"/>
  <c r="A85" i="1"/>
  <c r="A86" i="1" s="1"/>
  <c r="A87" i="1" s="1"/>
  <c r="A88" i="1" s="1"/>
  <c r="A89" i="1" s="1"/>
  <c r="F20" i="1"/>
  <c r="F21" i="1" s="1"/>
  <c r="F22" i="1" s="1"/>
  <c r="F23" i="1" s="1"/>
  <c r="F24" i="1" s="1"/>
  <c r="F25" i="1" s="1"/>
  <c r="F26" i="1" s="1"/>
  <c r="F27" i="1" s="1"/>
  <c r="F28" i="1" s="1"/>
  <c r="F29" i="1" s="1"/>
  <c r="F30" i="1" s="1"/>
  <c r="F31" i="1" s="1"/>
  <c r="F32" i="1" s="1"/>
  <c r="F33" i="1" s="1"/>
  <c r="F34" i="1" s="1"/>
  <c r="F35" i="1" s="1"/>
  <c r="F36" i="1" s="1"/>
  <c r="A110" i="1"/>
  <c r="A111" i="1" s="1"/>
  <c r="A112" i="1" s="1"/>
  <c r="A116" i="1"/>
  <c r="A117" i="1" s="1"/>
  <c r="A118" i="1" s="1"/>
  <c r="A29" i="1"/>
  <c r="A30" i="1" s="1"/>
  <c r="A28" i="1"/>
  <c r="A94" i="1"/>
  <c r="A36" i="1" l="1"/>
  <c r="A31" i="1"/>
  <c r="A32" i="1" s="1"/>
  <c r="A33" i="1" s="1"/>
  <c r="A34" i="1" s="1"/>
  <c r="A35" i="1" s="1"/>
  <c r="F37" i="1"/>
  <c r="F38" i="1" s="1"/>
  <c r="F39" i="1" s="1"/>
  <c r="F40" i="1" s="1"/>
  <c r="F41" i="1" s="1"/>
  <c r="F42" i="1" s="1"/>
  <c r="F43" i="1" s="1"/>
  <c r="F44" i="1" s="1"/>
  <c r="F45" i="1" s="1"/>
  <c r="F46" i="1" s="1"/>
  <c r="F47" i="1" s="1"/>
  <c r="F48" i="1" s="1"/>
  <c r="F49" i="1" s="1"/>
  <c r="F50" i="1" s="1"/>
  <c r="F53" i="1" s="1"/>
  <c r="F54" i="1" s="1"/>
  <c r="F55" i="1" s="1"/>
  <c r="F56" i="1" s="1"/>
  <c r="F57" i="1" s="1"/>
  <c r="A113" i="1"/>
  <c r="A114" i="1" s="1"/>
  <c r="A115" i="1" s="1"/>
  <c r="A119" i="1"/>
  <c r="A97" i="1"/>
  <c r="A98" i="1" s="1"/>
  <c r="A95" i="1"/>
  <c r="A96" i="1" s="1"/>
  <c r="A37" i="1"/>
  <c r="A38" i="1" s="1"/>
  <c r="A39" i="1" s="1"/>
  <c r="A40" i="1" s="1"/>
  <c r="A41" i="1" s="1"/>
  <c r="A42" i="1"/>
  <c r="F58" i="1" l="1"/>
  <c r="F59" i="1" s="1"/>
  <c r="F60" i="1" s="1"/>
  <c r="F61" i="1" s="1"/>
  <c r="F62" i="1" s="1"/>
  <c r="F63" i="1" s="1"/>
  <c r="F64" i="1" s="1"/>
  <c r="F65" i="1" s="1"/>
  <c r="A43" i="1"/>
  <c r="A44" i="1" s="1"/>
  <c r="A45" i="1" s="1"/>
  <c r="A46" i="1"/>
  <c r="F66" i="1" l="1"/>
  <c r="F67" i="1" s="1"/>
  <c r="A47" i="1"/>
  <c r="A48" i="1" s="1"/>
  <c r="A49" i="1" s="1"/>
  <c r="A50" i="1" s="1"/>
  <c r="A52" i="1" s="1"/>
  <c r="A53" i="1" s="1"/>
  <c r="A54" i="1" s="1"/>
  <c r="A55" i="1"/>
  <c r="A56" i="1" s="1"/>
  <c r="F68" i="1" l="1"/>
  <c r="F69" i="1" s="1"/>
  <c r="F70" i="1" s="1"/>
  <c r="F71" i="1" s="1"/>
  <c r="F72" i="1" s="1"/>
  <c r="F73" i="1" s="1"/>
  <c r="F74" i="1" s="1"/>
  <c r="F75" i="1" s="1"/>
  <c r="F76" i="1" s="1"/>
  <c r="F77" i="1" l="1"/>
  <c r="F78" i="1" s="1"/>
  <c r="F81" i="1" s="1"/>
  <c r="F82" i="1" l="1"/>
  <c r="F83" i="1" s="1"/>
  <c r="F84" i="1" s="1"/>
  <c r="F85" i="1" s="1"/>
  <c r="F86" i="1" s="1"/>
  <c r="F87" i="1" s="1"/>
  <c r="F88" i="1" s="1"/>
  <c r="F89" i="1" s="1"/>
  <c r="F90" i="1" s="1"/>
  <c r="F91" i="1" s="1"/>
  <c r="F92" i="1" s="1"/>
  <c r="F93" i="1" s="1"/>
  <c r="F94" i="1" l="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alcChain>
</file>

<file path=xl/sharedStrings.xml><?xml version="1.0" encoding="utf-8"?>
<sst xmlns="http://schemas.openxmlformats.org/spreadsheetml/2006/main" count="285" uniqueCount="122">
  <si>
    <t>DRAFT AGENDA  -  IEEE 802 LMSC EXECUTIVE COMMITTEE MEETING</t>
  </si>
  <si>
    <t>Key:</t>
  </si>
  <si>
    <t xml:space="preserve"> </t>
  </si>
  <si>
    <t>ME - Motion, External, MI - Motion, Internal, DT- Discussion Topic, II - Information Item</t>
  </si>
  <si>
    <t>Special Orders</t>
  </si>
  <si>
    <t>Category  (* = consent agenda)</t>
  </si>
  <si>
    <t>MEETING CALLED TO ORDER</t>
  </si>
  <si>
    <t>Nikolich</t>
  </si>
  <si>
    <t>MI</t>
  </si>
  <si>
    <t>APPROVE OR MODIFY AGENDA</t>
  </si>
  <si>
    <t>II</t>
  </si>
  <si>
    <t>LMSC Internal business</t>
  </si>
  <si>
    <t>Rosdahl</t>
  </si>
  <si>
    <t>Gilb</t>
  </si>
  <si>
    <t>Chaplin</t>
  </si>
  <si>
    <t>IEEE Standards Board and Sponsor Ballot Items</t>
  </si>
  <si>
    <t>Executive Committee Study Groups, Working Groups, TAGs</t>
  </si>
  <si>
    <t>Information Items</t>
  </si>
  <si>
    <t>Myles</t>
  </si>
  <si>
    <t>Regulatory report</t>
  </si>
  <si>
    <t>Executive secretary report</t>
  </si>
  <si>
    <t>D'Ambrosia</t>
  </si>
  <si>
    <t>Network Services report</t>
  </si>
  <si>
    <t>ADJOURN SEC MEETING</t>
  </si>
  <si>
    <t>II*</t>
  </si>
  <si>
    <t>Appeals report -No items to report</t>
  </si>
  <si>
    <t>Announcements from the Chair</t>
  </si>
  <si>
    <t>Recording Secretary Report</t>
  </si>
  <si>
    <t>IEEE 802.16</t>
  </si>
  <si>
    <t>IEEE 802.18</t>
  </si>
  <si>
    <t>IEEE 802.19</t>
  </si>
  <si>
    <t>IEEE 802.21</t>
  </si>
  <si>
    <t>IEEE 802.22</t>
  </si>
  <si>
    <t>IEEE 802.1</t>
  </si>
  <si>
    <t>IEEE 802.3</t>
  </si>
  <si>
    <t>IEEE 802.11</t>
  </si>
  <si>
    <t>Law</t>
  </si>
  <si>
    <t>Mody</t>
  </si>
  <si>
    <t>Heile</t>
  </si>
  <si>
    <t>Das</t>
  </si>
  <si>
    <t>IEEE 802.15</t>
  </si>
  <si>
    <t>Marks</t>
  </si>
  <si>
    <t>Shellhammer</t>
  </si>
  <si>
    <t>IEEE 802.24</t>
  </si>
  <si>
    <t>Thaler</t>
  </si>
  <si>
    <t>IEEE 802</t>
  </si>
  <si>
    <t>Standing Committee Reports</t>
  </si>
  <si>
    <t>Officers Reports</t>
  </si>
  <si>
    <t>IEEE SA Staff Reports</t>
  </si>
  <si>
    <t xml:space="preserve">1st Vice Chair Report </t>
  </si>
  <si>
    <t>2nd Vice Chair Report</t>
  </si>
  <si>
    <t>Treasurer's Report</t>
  </si>
  <si>
    <t>ME</t>
  </si>
  <si>
    <t>Parsons</t>
  </si>
  <si>
    <t>Stephens</t>
  </si>
  <si>
    <t>802 / ITU SC Report</t>
  </si>
  <si>
    <t>802 / IETF SC Report</t>
  </si>
  <si>
    <t>802 Wireless Chairs SC Report</t>
  </si>
  <si>
    <t>Godfrey</t>
  </si>
  <si>
    <t>Kennedy</t>
  </si>
  <si>
    <t>LMSC Liaisons and External Communications</t>
  </si>
  <si>
    <t>Verilan</t>
  </si>
  <si>
    <t xml:space="preserve">Announcement of 802 EC Interim Telecon (Tuesday 6 Jun 2017, 1-3pm ET) </t>
  </si>
  <si>
    <t>Call for Tutorials for Jul 2017 Plenary (Monday 10 Jul, 2017)</t>
  </si>
  <si>
    <t>IEEE P802.15.4-2015 Cor1  Revision PAR to NesCom</t>
  </si>
  <si>
    <t xml:space="preserve">IEEE P802.15.4 REVd Revision PAR to NesCom </t>
  </si>
  <si>
    <t xml:space="preserve">IEEE P802.15.11, Multi-gigabit OWC, PAR to NesCom </t>
  </si>
  <si>
    <t>IEEE P802.15.4v, Regional Sub Gig Bands, to RevCom</t>
  </si>
  <si>
    <t>IEEE P802.15.3d, 100 Gb/s PHY, to Sponsor Ballot</t>
  </si>
  <si>
    <t>IEEE P802.15.8, Peer Aware Communications, to Sponsor Ballot</t>
  </si>
  <si>
    <t>IEEE P802.19.1a D2, Geo-location capable devices operating under general authorization, to Sponsor Ballot</t>
  </si>
  <si>
    <t>IEEE P802.19.1 Revision PAR to NesCom</t>
  </si>
  <si>
    <t>Liaison to 3GPP regarding LAA/802.11 Coexistence</t>
  </si>
  <si>
    <t>802 / JTC1 SC Report &amp; Approval of liaison to ISO/IEC JTC1/SC6</t>
  </si>
  <si>
    <t>Confirmation IEEE 802.22 WG Vice Chair, Oliver Holland</t>
  </si>
  <si>
    <t>DT</t>
  </si>
  <si>
    <t>Future Venues</t>
  </si>
  <si>
    <t>ME*</t>
  </si>
  <si>
    <t>Motion - Approve 18-17/39r3 as communication to Innovation, Science and Economic Development, Canada in response to their “Consultation on the Technical and Policy Framework for Radio Local Area Network Devices Operating in the 5150-5250 MHz Frequency Band”.</t>
  </si>
  <si>
    <t>MI*</t>
  </si>
  <si>
    <t xml:space="preserve">Motion: Approve forwarding P802.21-2017-cor1 PAR documentation in &lt;https://mentor.ieee.org/802.21/dcn/17/21-17-0014-00-0000-corrigenda-par-draft.pdf&gt; to IEEE-SA NesCom
WG Vote : 8/0/0
</t>
  </si>
  <si>
    <t xml:space="preserve">Motion - Approve submission of the following standards to ISO/IEC JTC/SC6 for adoption as an ISO/IEC/IEEE standard under the PSDO agreement IEEE Std 802.21-2017 and  IEEE Std 802.21.1-2017 
WG Vote: 8/0/0 
</t>
  </si>
  <si>
    <t>Changes to the OM and Chair's Guidelines</t>
  </si>
  <si>
    <t>IEEE 802 Process Improvement</t>
  </si>
  <si>
    <t>Friday 1:00PM-6:00PM, 17 Mar 2017</t>
  </si>
  <si>
    <t xml:space="preserve">LC Stakeholder Liaison: WG11 approved the liaison in https://mentor.ieee.org/802.11/dcn/17/11-17-0272-03-00lc-liaison-statement-for-lc-stakeholders.docx , granting the WG chair editorial license
</t>
  </si>
  <si>
    <t xml:space="preserve">PDED Motion: WG11 approved 11-17-292-03 as communication to 3GPP RAN/RAN1/RAN4, granting the WG Chair editorial license
</t>
  </si>
  <si>
    <t xml:space="preserve">802.11 Operations Manual Update: WG11 approved the updated IEEE 802.11 Operations Manual in https://mentor.ieee.org/802.11/dcn/14/11-14-0629-18-0000-802-11-operations-manual.docx
</t>
  </si>
  <si>
    <t>IEEE P802.11aj to Sponsor Ballot</t>
  </si>
  <si>
    <t>IEEE P802.11ak to Sponsor Ballot (conditional)</t>
  </si>
  <si>
    <t>IEEE P802.11 Revision PAR to NesCom</t>
  </si>
  <si>
    <t>Update - Monday Night EC Discussion - "The impact of US travel restrictions on venue selection."</t>
  </si>
  <si>
    <t>Thompson</t>
  </si>
  <si>
    <t>IEEE P802.3ch, Greater than 1 Gb/s Automotive Ethernet, PAR to NesCom</t>
  </si>
  <si>
    <t xml:space="preserve">IEEE 802 / SA Task Force Report
Minutes - https://mentor.ieee.org/802-ec/dcn/17/ec-17-0052-00-00EC-802-march-2017-task-force-minutes.pdf </t>
  </si>
  <si>
    <t>IEEE 802 Network Enhancements for the Next Decade, ICAID to ICCom</t>
  </si>
  <si>
    <t>IEEE P802.1Q-rev, Local Medium Access Control (MAC) Address Usage, to Sponsor ballot (Conditional)</t>
  </si>
  <si>
    <t>IEEE P802c, Local Medium Access Control (MAC) Address Usage, to RevCom (conditional)</t>
  </si>
  <si>
    <t>IEEE P802.1Qch, Cyclic Queuing and Forwarding, to RevCom</t>
  </si>
  <si>
    <t>IEEE P802.1CB, Frame Replication and Elimination for Reliability, to RevCom (conditional)</t>
  </si>
  <si>
    <t xml:space="preserve">Motion: Grant the 1st re-chartering of the IEEE 802.3 Multi-Gig Automotive Ethernet PHY study group
</t>
  </si>
  <si>
    <t xml:space="preserve">FDIS comment responses for IEEE Stds 802.1Qbu-2016 and  802.1Qbz-2016, to SC6 under PSDO
</t>
  </si>
  <si>
    <t xml:space="preserve">IEEE Stds 802d-2017, 802.1AEcg-2017, 802.1Qci-2017, 802.1AX-2014/Cor1-2017 P802.1CB and P802.1Qch, to SC6 for adoption under PSDO
</t>
  </si>
  <si>
    <t xml:space="preserve">IEEE P802.1Q-rev and 802c to SC6 for information under PSDO
</t>
  </si>
  <si>
    <t xml:space="preserve">Liaisons
IEEE 802.1 to IEEE 1588 on PTP port states
IEEE 802.1 to IETF IntArea WG on Private VLAN
IEEE 802.1 to IETF IS-IS WG on extended LLC
IEEE 802.1 to MEF Forum on YANG
IEEE 802.1 to Avnu Alliance on cut-through
</t>
  </si>
  <si>
    <t xml:space="preserve">IEEE 802.1 presentation for Deterministic Ethernet Forum event
</t>
  </si>
  <si>
    <t xml:space="preserve">Motion - Approve IEEE P802.3-2015/Cor1 (IEEE 802.3ce) D2.1 remaining on the March 2017 RevCom agenda.
  </t>
  </si>
  <si>
    <t xml:space="preserve">Motion:
● Approve sending IEEE P802.3cc D3.0 to sponsor ballot 
● Confirm the IEEE P802.3cc CSD in http://www.ieee802.org/3/cc/ec-160059-00-ACSD-802-3cc.pdf                                   </t>
  </si>
  <si>
    <t xml:space="preserve">Motion: Approve forwarding IEEE P802.3 (IEEE 802.3cj) PAR in https://mentor.ieee.org/802-ec/dcn/17/ec-17-0044-00-00EC-ieee-p8023-ieee-802-3cj-standard-for-ethernet-revision-par.pdf to NesCom    </t>
  </si>
  <si>
    <t>Approves the liaison letter from the IEEE 802.3 working group to ISO/IEC JTC1 SC6 in respect to the China NB comments on the IEEE Std 802.3bp-2016, IEEE Std 802.3bq-2016, IEEE Std 802.3by2016, IEEE Std 802.3br-2016 and IEEE Std 802.3bz-2016 FDIS preballots at the URL https://mentor.ieee.org/802-ec/dcn/17/ec-17-004700-00EC-china-nb-comments-on-ieee-802-3-fdis-pre-ballots.pdf  granting the IEEE 802.3 Chair (or his delegate) editorial license</t>
  </si>
  <si>
    <t>Approves the liaison letter from the IEEE 802.3 working group to ISO/IEC JTC1 SC6 in respect to the China NB comments on the IEEE Std 802.3-2015 FDIS ballot at the URL https://mentor.ieee.org/802ec/dcn/17/ec-17-0048-00-00EC-china-nb-comment-on-ieee-std-802-32015-fdis-ballot.pdf granting the IEEE 802.3 Chair (or his delegate) editorial license</t>
  </si>
  <si>
    <t>The EC supports the IEEE 802.3 NEA IC activity approval press release available at https://mentor.ieee.org/802-ec/dcn/17/ec-17-004300-00EC-ieee-802-3-nea-ic-activity-approval-press-release.pdf and IEEE Std 802.3bv-2017 publication press release available at https://mentor.ieee.org/802-ec/dcn/17/ec-17-0042-00-00EC-ieee-std802-3bv-2017-publication-press-release.pdf , granting the IEEE 802.3 Chair (or his delegate) editorial license</t>
  </si>
  <si>
    <t>Approval - Oct 2017 Site Visit to Suzhou, China for Nov 2018</t>
  </si>
  <si>
    <t>Approve Student Outreach for 802 Plenary July 2017
$25 fee per student</t>
  </si>
  <si>
    <t xml:space="preserve">Paul's Bio Break </t>
  </si>
  <si>
    <t xml:space="preserve">P802.16s, Narrow Band, to Sponsor Ballot (Conditional) 
https://mentor.ieee.org/802.16/dcn/17/16-17-0018-00.pdf
</t>
  </si>
  <si>
    <t xml:space="preserve">IEEE P802.15.3f, mmWave Band Extension, PAR to NesCom </t>
  </si>
  <si>
    <t>IEEE P802.3cb, 2.5 Gb/s and 5 Gb/s Operation over Backplane, to Sponsor ballot (conditional)</t>
  </si>
  <si>
    <t>Liaions to ITU-R WP5A Regarding 60 GHz Proximity Networking</t>
  </si>
  <si>
    <t>802 Letter to IEEE SA-SB</t>
  </si>
  <si>
    <t>R7</t>
  </si>
  <si>
    <t>Liaison to ITU-R Regarding Terahertz specifications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</si>
</sst>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 &quot;General"/>
    <numFmt numFmtId="165" formatCode="hh&quot;:&quot;mm&quot; &quot;AM/PM&quot; &quot;"/>
    <numFmt numFmtId="166" formatCode="0.000"/>
  </numFmts>
  <fonts count="29" x14ac:knownFonts="1">
    <font>
      <sz val="12"/>
      <color rgb="FF000000"/>
      <name val="Courier New"/>
      <family val="3"/>
    </font>
    <font>
      <sz val="12"/>
      <color rgb="FF000000"/>
      <name val="Courier New"/>
      <family val="3"/>
    </font>
    <font>
      <sz val="11"/>
      <color rgb="FF000000"/>
      <name val="Calibri"/>
      <family val="2"/>
    </font>
    <font>
      <sz val="11"/>
      <color rgb="FFFFFFFF"/>
      <name val="Calibri"/>
      <family val="2"/>
    </font>
    <font>
      <sz val="11"/>
      <color rgb="FF800080"/>
      <name val="Calibri"/>
      <family val="2"/>
    </font>
    <font>
      <b/>
      <sz val="11"/>
      <color rgb="FFFF0000"/>
      <name val="Calibri"/>
      <family val="2"/>
    </font>
    <font>
      <b/>
      <sz val="11"/>
      <color rgb="FFFFFFFF"/>
      <name val="Calibri"/>
      <family val="2"/>
    </font>
    <font>
      <i/>
      <sz val="11"/>
      <color rgb="FF808080"/>
      <name val="Calibri"/>
      <family val="2"/>
    </font>
    <font>
      <sz val="11"/>
      <color rgb="FF008000"/>
      <name val="Calibri"/>
      <family val="2"/>
    </font>
    <font>
      <b/>
      <sz val="15"/>
      <color rgb="FF333399"/>
      <name val="Calibri"/>
      <family val="2"/>
    </font>
    <font>
      <b/>
      <sz val="13"/>
      <color rgb="FF333399"/>
      <name val="Calibri"/>
      <family val="2"/>
    </font>
    <font>
      <b/>
      <sz val="11"/>
      <color rgb="FF333399"/>
      <name val="Calibri"/>
      <family val="2"/>
    </font>
    <font>
      <sz val="11"/>
      <color rgb="FF333399"/>
      <name val="Calibri"/>
      <family val="2"/>
    </font>
    <font>
      <sz val="11"/>
      <color rgb="FFFF0000"/>
      <name val="Calibri"/>
      <family val="2"/>
    </font>
    <font>
      <sz val="11"/>
      <color rgb="FF808000"/>
      <name val="Calibri"/>
      <family val="2"/>
    </font>
    <font>
      <b/>
      <sz val="11"/>
      <color rgb="FF424242"/>
      <name val="Calibri"/>
      <family val="2"/>
    </font>
    <font>
      <b/>
      <sz val="18"/>
      <color rgb="FF333399"/>
      <name val="Cambria"/>
      <family val="1"/>
    </font>
    <font>
      <b/>
      <sz val="11"/>
      <color rgb="FF000000"/>
      <name val="Calibri"/>
      <family val="2"/>
    </font>
    <font>
      <b/>
      <sz val="8"/>
      <color rgb="FF000000"/>
      <name val="Times New Roman"/>
      <family val="1"/>
    </font>
    <font>
      <sz val="8"/>
      <color rgb="FF000000"/>
      <name val="Courier New"/>
      <family val="3"/>
    </font>
    <font>
      <sz val="8"/>
      <color rgb="FF000000"/>
      <name val="Times New Roman"/>
      <family val="1"/>
    </font>
    <font>
      <b/>
      <sz val="8"/>
      <color rgb="FF000000"/>
      <name val="Cambria"/>
      <family val="1"/>
    </font>
    <font>
      <sz val="12"/>
      <color rgb="FF000000"/>
      <name val="Cambria"/>
      <family val="1"/>
    </font>
    <font>
      <sz val="8"/>
      <color rgb="FF000000"/>
      <name val="Cambria"/>
      <family val="1"/>
    </font>
    <font>
      <b/>
      <sz val="8"/>
      <name val="Times New Roman"/>
      <family val="1"/>
    </font>
    <font>
      <b/>
      <strike/>
      <sz val="8"/>
      <color rgb="FF000000"/>
      <name val="Times New Roman"/>
      <family val="1"/>
    </font>
    <font>
      <strike/>
      <sz val="8"/>
      <color rgb="FF000000"/>
      <name val="Times New Roman"/>
      <family val="1"/>
    </font>
    <font>
      <b/>
      <strike/>
      <sz val="8"/>
      <color rgb="FF000000"/>
      <name val="Cambria"/>
      <family val="1"/>
    </font>
    <font>
      <strike/>
      <sz val="12"/>
      <color rgb="FF000000"/>
      <name val="Cambria"/>
      <family val="1"/>
    </font>
  </fonts>
  <fills count="22">
    <fill>
      <patternFill patternType="none"/>
    </fill>
    <fill>
      <patternFill patternType="gray125"/>
    </fill>
    <fill>
      <patternFill patternType="solid">
        <fgColor rgb="FFA6CAF0"/>
        <bgColor rgb="FFA6CAF0"/>
      </patternFill>
    </fill>
    <fill>
      <patternFill patternType="solid">
        <fgColor rgb="FFFF8080"/>
        <bgColor rgb="FFFF8080"/>
      </patternFill>
    </fill>
    <fill>
      <patternFill patternType="solid">
        <fgColor rgb="FFFFFFC0"/>
        <bgColor rgb="FFFFFFC0"/>
      </patternFill>
    </fill>
    <fill>
      <patternFill patternType="solid">
        <fgColor rgb="FFE3E3E3"/>
        <bgColor rgb="FFE3E3E3"/>
      </patternFill>
    </fill>
    <fill>
      <patternFill patternType="solid">
        <fgColor rgb="FFA0E0E0"/>
        <bgColor rgb="FFA0E0E0"/>
      </patternFill>
    </fill>
    <fill>
      <patternFill patternType="solid">
        <fgColor rgb="FFFFFF99"/>
        <bgColor rgb="FFFFFF99"/>
      </patternFill>
    </fill>
    <fill>
      <patternFill patternType="solid">
        <fgColor rgb="FFCC9CCC"/>
        <bgColor rgb="FFCC9CCC"/>
      </patternFill>
    </fill>
    <fill>
      <patternFill patternType="solid">
        <fgColor rgb="FF996666"/>
        <bgColor rgb="FF996666"/>
      </patternFill>
    </fill>
    <fill>
      <patternFill patternType="solid">
        <fgColor rgb="FF999933"/>
        <bgColor rgb="FF999933"/>
      </patternFill>
    </fill>
    <fill>
      <patternFill patternType="solid">
        <fgColor rgb="FF3333CC"/>
        <bgColor rgb="FF3333CC"/>
      </patternFill>
    </fill>
    <fill>
      <patternFill patternType="solid">
        <fgColor rgb="FF666699"/>
        <bgColor rgb="FF666699"/>
      </patternFill>
    </fill>
    <fill>
      <patternFill patternType="solid">
        <fgColor rgb="FF33CCCC"/>
        <bgColor rgb="FF33CCCC"/>
      </patternFill>
    </fill>
    <fill>
      <patternFill patternType="solid">
        <fgColor rgb="FFFF0000"/>
        <bgColor rgb="FFFF0000"/>
      </patternFill>
    </fill>
    <fill>
      <patternFill patternType="solid">
        <fgColor rgb="FFCC99FF"/>
        <bgColor rgb="FFCC99FF"/>
      </patternFill>
    </fill>
    <fill>
      <patternFill patternType="solid">
        <fgColor rgb="FFFFFFFF"/>
        <bgColor rgb="FFFFFFFF"/>
      </patternFill>
    </fill>
    <fill>
      <patternFill patternType="solid">
        <fgColor rgb="FF969696"/>
        <bgColor rgb="FF969696"/>
      </patternFill>
    </fill>
    <fill>
      <patternFill patternType="solid">
        <fgColor rgb="FFFFFF00"/>
        <bgColor rgb="FFFFFF00"/>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24">
    <border>
      <left/>
      <right/>
      <top/>
      <bottom/>
      <diagonal/>
    </border>
    <border>
      <left style="thin">
        <color rgb="FF808080"/>
      </left>
      <right style="thin">
        <color rgb="FF808080"/>
      </right>
      <top style="thin">
        <color rgb="FF808080"/>
      </top>
      <bottom style="thin">
        <color rgb="FF808080"/>
      </bottom>
      <diagonal/>
    </border>
    <border>
      <left style="double">
        <color rgb="FF424242"/>
      </left>
      <right style="double">
        <color rgb="FF424242"/>
      </right>
      <top style="double">
        <color rgb="FF424242"/>
      </top>
      <bottom style="double">
        <color rgb="FF424242"/>
      </bottom>
      <diagonal/>
    </border>
    <border>
      <left/>
      <right/>
      <top/>
      <bottom style="thick">
        <color rgb="FF3333CC"/>
      </bottom>
      <diagonal/>
    </border>
    <border>
      <left/>
      <right/>
      <top/>
      <bottom style="thick">
        <color rgb="FFA0E0E0"/>
      </bottom>
      <diagonal/>
    </border>
    <border>
      <left/>
      <right/>
      <top/>
      <bottom style="medium">
        <color rgb="FFA0E0E0"/>
      </bottom>
      <diagonal/>
    </border>
    <border>
      <left/>
      <right/>
      <top/>
      <bottom style="double">
        <color rgb="FFFF0000"/>
      </bottom>
      <diagonal/>
    </border>
    <border>
      <left style="thin">
        <color rgb="FFC0C0C0"/>
      </left>
      <right style="thin">
        <color rgb="FFC0C0C0"/>
      </right>
      <top style="thin">
        <color rgb="FFC0C0C0"/>
      </top>
      <bottom style="thin">
        <color rgb="FFC0C0C0"/>
      </bottom>
      <diagonal/>
    </border>
    <border>
      <left style="thin">
        <color rgb="FF424242"/>
      </left>
      <right style="thin">
        <color rgb="FF424242"/>
      </right>
      <top style="thin">
        <color rgb="FF424242"/>
      </top>
      <bottom style="thin">
        <color rgb="FF424242"/>
      </bottom>
      <diagonal/>
    </border>
    <border>
      <left/>
      <right/>
      <top style="thin">
        <color rgb="FF3333CC"/>
      </top>
      <bottom style="double">
        <color rgb="FF3333CC"/>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3">
    <xf numFmtId="164" fontId="0" fillId="0" borderId="0"/>
    <xf numFmtId="164" fontId="16" fillId="0" borderId="0" applyNumberFormat="0" applyBorder="0" applyAlignment="0" applyProtection="0"/>
    <xf numFmtId="164" fontId="9" fillId="0" borderId="3" applyNumberFormat="0" applyAlignment="0" applyProtection="0"/>
    <xf numFmtId="164" fontId="10" fillId="0" borderId="4" applyNumberFormat="0" applyAlignment="0" applyProtection="0"/>
    <xf numFmtId="164" fontId="11" fillId="0" borderId="5" applyNumberFormat="0" applyAlignment="0" applyProtection="0"/>
    <xf numFmtId="164" fontId="11" fillId="0" borderId="0" applyNumberFormat="0" applyBorder="0" applyAlignment="0" applyProtection="0"/>
    <xf numFmtId="164" fontId="8" fillId="6" borderId="0" applyNumberFormat="0" applyBorder="0" applyAlignment="0" applyProtection="0"/>
    <xf numFmtId="164" fontId="4" fillId="15" borderId="0" applyNumberFormat="0" applyBorder="0" applyAlignment="0" applyProtection="0"/>
    <xf numFmtId="164" fontId="14" fillId="7" borderId="0" applyNumberFormat="0" applyBorder="0" applyAlignment="0" applyProtection="0"/>
    <xf numFmtId="164" fontId="12" fillId="7" borderId="1" applyNumberFormat="0" applyAlignment="0" applyProtection="0"/>
    <xf numFmtId="164" fontId="15" fillId="16" borderId="8" applyNumberFormat="0" applyAlignment="0" applyProtection="0"/>
    <xf numFmtId="164" fontId="5" fillId="16" borderId="1" applyNumberFormat="0" applyAlignment="0" applyProtection="0"/>
    <xf numFmtId="164" fontId="13" fillId="0" borderId="6" applyNumberFormat="0" applyAlignment="0" applyProtection="0"/>
    <xf numFmtId="164" fontId="6" fillId="17" borderId="2" applyNumberFormat="0" applyAlignment="0" applyProtection="0"/>
    <xf numFmtId="164" fontId="13" fillId="0" borderId="0" applyNumberFormat="0" applyBorder="0" applyAlignment="0" applyProtection="0"/>
    <xf numFmtId="164" fontId="1" fillId="4" borderId="7" applyNumberFormat="0" applyFont="0" applyAlignment="0" applyProtection="0"/>
    <xf numFmtId="164" fontId="7" fillId="0" borderId="0" applyNumberFormat="0" applyBorder="0" applyAlignment="0" applyProtection="0"/>
    <xf numFmtId="164" fontId="17" fillId="0" borderId="9" applyNumberFormat="0" applyAlignment="0" applyProtection="0"/>
    <xf numFmtId="164" fontId="3" fillId="11" borderId="0" applyNumberFormat="0" applyBorder="0" applyAlignment="0" applyProtection="0"/>
    <xf numFmtId="164" fontId="2" fillId="2"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9" borderId="0" applyNumberFormat="0" applyBorder="0" applyAlignment="0" applyProtection="0"/>
    <xf numFmtId="164" fontId="2" fillId="3" borderId="0" applyNumberFormat="0" applyBorder="0" applyAlignment="0" applyProtection="0"/>
    <xf numFmtId="164" fontId="2" fillId="3" borderId="0" applyNumberFormat="0" applyBorder="0" applyAlignment="0" applyProtection="0"/>
    <xf numFmtId="164" fontId="3" fillId="9" borderId="0" applyNumberFormat="0" applyBorder="0" applyAlignment="0" applyProtection="0"/>
    <xf numFmtId="164" fontId="3" fillId="10" borderId="0" applyNumberFormat="0" applyBorder="0" applyAlignment="0" applyProtection="0"/>
    <xf numFmtId="164" fontId="2" fillId="4" borderId="0" applyNumberFormat="0" applyBorder="0" applyAlignment="0" applyProtection="0"/>
    <xf numFmtId="164" fontId="2" fillId="7" borderId="0" applyNumberFormat="0" applyBorder="0" applyAlignment="0" applyProtection="0"/>
    <xf numFmtId="164" fontId="3" fillId="10" borderId="0" applyNumberFormat="0" applyBorder="0" applyAlignment="0" applyProtection="0"/>
    <xf numFmtId="164" fontId="3" fillId="12" borderId="0" applyNumberFormat="0" applyBorder="0" applyAlignment="0" applyProtection="0"/>
    <xf numFmtId="164" fontId="2" fillId="5" borderId="0" applyNumberFormat="0" applyBorder="0" applyAlignment="0" applyProtection="0"/>
    <xf numFmtId="164" fontId="2" fillId="8" borderId="0" applyNumberFormat="0" applyBorder="0" applyAlignment="0" applyProtection="0"/>
    <xf numFmtId="164" fontId="3" fillId="8" borderId="0" applyNumberFormat="0" applyBorder="0" applyAlignment="0" applyProtection="0"/>
    <xf numFmtId="164" fontId="3" fillId="13" borderId="0" applyNumberFormat="0" applyBorder="0" applyAlignment="0" applyProtection="0"/>
    <xf numFmtId="164" fontId="2" fillId="6"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14" borderId="0" applyNumberFormat="0" applyBorder="0" applyAlignment="0" applyProtection="0"/>
    <xf numFmtId="164" fontId="2" fillId="4" borderId="0" applyNumberFormat="0" applyBorder="0" applyAlignment="0" applyProtection="0"/>
    <xf numFmtId="164" fontId="2" fillId="4" borderId="0" applyNumberFormat="0" applyBorder="0" applyAlignment="0" applyProtection="0"/>
    <xf numFmtId="164" fontId="3" fillId="3" borderId="0" applyNumberFormat="0" applyBorder="0" applyAlignment="0" applyProtection="0"/>
    <xf numFmtId="164" fontId="1" fillId="0" borderId="0" applyNumberFormat="0" applyFill="0" applyBorder="0" applyAlignment="0" applyProtection="0"/>
  </cellStyleXfs>
  <cellXfs count="206">
    <xf numFmtId="164" fontId="0" fillId="0" borderId="0" xfId="0"/>
    <xf numFmtId="166" fontId="21" fillId="0" borderId="11" xfId="0" applyNumberFormat="1" applyFont="1" applyFill="1" applyBorder="1" applyAlignment="1" applyProtection="1">
      <alignment horizontal="left" vertical="top"/>
    </xf>
    <xf numFmtId="164" fontId="21" fillId="0" borderId="11" xfId="0" applyFont="1" applyFill="1" applyBorder="1" applyAlignment="1" applyProtection="1">
      <alignment vertical="top" wrapText="1"/>
    </xf>
    <xf numFmtId="164" fontId="21" fillId="0" borderId="11" xfId="0" applyFont="1" applyFill="1" applyBorder="1" applyAlignment="1" applyProtection="1">
      <alignment vertical="top"/>
    </xf>
    <xf numFmtId="164" fontId="22" fillId="0" borderId="0" xfId="0" applyFont="1" applyAlignment="1">
      <alignment vertical="top"/>
    </xf>
    <xf numFmtId="166" fontId="21" fillId="19" borderId="11" xfId="0" applyNumberFormat="1" applyFont="1" applyFill="1" applyBorder="1" applyAlignment="1" applyProtection="1">
      <alignment horizontal="left" vertical="top"/>
    </xf>
    <xf numFmtId="164" fontId="21" fillId="19" borderId="11" xfId="0" applyFont="1" applyFill="1" applyBorder="1" applyAlignment="1" applyProtection="1">
      <alignment vertical="top"/>
    </xf>
    <xf numFmtId="164" fontId="18" fillId="0" borderId="11" xfId="0" applyFont="1" applyFill="1" applyBorder="1" applyAlignment="1" applyProtection="1">
      <alignment vertical="top" wrapText="1"/>
    </xf>
    <xf numFmtId="164" fontId="18" fillId="0" borderId="11" xfId="0" applyFont="1" applyFill="1" applyBorder="1" applyAlignment="1" applyProtection="1">
      <alignment vertical="top"/>
    </xf>
    <xf numFmtId="165" fontId="18" fillId="0" borderId="11" xfId="0" applyNumberFormat="1" applyFont="1" applyBorder="1" applyAlignment="1" applyProtection="1">
      <alignment vertical="top"/>
    </xf>
    <xf numFmtId="164" fontId="0" fillId="0" borderId="0" xfId="0" applyAlignment="1">
      <alignment vertical="top"/>
    </xf>
    <xf numFmtId="164" fontId="18" fillId="19" borderId="11" xfId="0" applyFont="1" applyFill="1" applyBorder="1" applyAlignment="1" applyProtection="1">
      <alignment vertical="top"/>
    </xf>
    <xf numFmtId="165" fontId="18" fillId="19" borderId="11" xfId="0" applyNumberFormat="1" applyFont="1" applyFill="1" applyBorder="1" applyAlignment="1" applyProtection="1">
      <alignment vertical="top"/>
    </xf>
    <xf numFmtId="164" fontId="23" fillId="19" borderId="11" xfId="0" applyFont="1" applyFill="1" applyBorder="1" applyAlignment="1" applyProtection="1">
      <alignment horizontal="left" vertical="top" wrapText="1" indent="1"/>
    </xf>
    <xf numFmtId="164" fontId="23" fillId="0" borderId="11" xfId="0" applyFont="1" applyFill="1" applyBorder="1" applyAlignment="1" applyProtection="1">
      <alignment horizontal="left" vertical="top" wrapText="1" indent="1"/>
    </xf>
    <xf numFmtId="166" fontId="18" fillId="0" borderId="11" xfId="0" applyNumberFormat="1" applyFont="1" applyFill="1" applyBorder="1" applyAlignment="1" applyProtection="1">
      <alignment horizontal="left" vertical="top"/>
    </xf>
    <xf numFmtId="166" fontId="18" fillId="19" borderId="11" xfId="0" applyNumberFormat="1" applyFont="1" applyFill="1" applyBorder="1" applyAlignment="1" applyProtection="1">
      <alignment horizontal="left" vertical="top"/>
    </xf>
    <xf numFmtId="164" fontId="20" fillId="19" borderId="11" xfId="0" applyFont="1" applyFill="1" applyBorder="1" applyAlignment="1" applyProtection="1">
      <alignment horizontal="left" vertical="top" wrapText="1" indent="1"/>
    </xf>
    <xf numFmtId="164" fontId="18" fillId="0" borderId="10" xfId="0" applyFont="1" applyBorder="1" applyAlignment="1">
      <alignment vertical="top"/>
    </xf>
    <xf numFmtId="164" fontId="19" fillId="14" borderId="10" xfId="0" applyFont="1" applyFill="1" applyBorder="1" applyAlignment="1">
      <alignment vertical="top"/>
    </xf>
    <xf numFmtId="164" fontId="18" fillId="18" borderId="10" xfId="0" applyFont="1" applyFill="1" applyBorder="1" applyAlignment="1">
      <alignment vertical="top"/>
    </xf>
    <xf numFmtId="164" fontId="18" fillId="0" borderId="10" xfId="0" applyFont="1" applyFill="1" applyBorder="1" applyAlignment="1">
      <alignment vertical="top"/>
    </xf>
    <xf numFmtId="2" fontId="18" fillId="0" borderId="10" xfId="0" applyNumberFormat="1" applyFont="1" applyFill="1" applyBorder="1" applyAlignment="1" applyProtection="1">
      <alignment vertical="top"/>
    </xf>
    <xf numFmtId="2" fontId="18" fillId="0" borderId="19" xfId="0" applyNumberFormat="1" applyFont="1" applyFill="1" applyBorder="1" applyAlignment="1" applyProtection="1">
      <alignment vertical="top"/>
    </xf>
    <xf numFmtId="2" fontId="18" fillId="0" borderId="12" xfId="0" applyNumberFormat="1" applyFont="1" applyFill="1" applyBorder="1" applyAlignment="1" applyProtection="1">
      <alignment vertical="top"/>
    </xf>
    <xf numFmtId="2" fontId="18" fillId="16" borderId="15" xfId="0" applyNumberFormat="1" applyFont="1" applyFill="1" applyBorder="1" applyAlignment="1" applyProtection="1">
      <alignment vertical="top"/>
    </xf>
    <xf numFmtId="2" fontId="18" fillId="0" borderId="13" xfId="0" applyNumberFormat="1" applyFont="1" applyFill="1" applyBorder="1" applyAlignment="1" applyProtection="1">
      <alignment vertical="top"/>
    </xf>
    <xf numFmtId="164" fontId="0" fillId="0" borderId="15" xfId="0" applyBorder="1" applyAlignment="1">
      <alignment vertical="top"/>
    </xf>
    <xf numFmtId="2" fontId="18" fillId="0" borderId="11" xfId="0" applyNumberFormat="1" applyFont="1" applyFill="1" applyBorder="1" applyAlignment="1" applyProtection="1">
      <alignment vertical="top"/>
    </xf>
    <xf numFmtId="164" fontId="18" fillId="19" borderId="16" xfId="0" applyFont="1" applyFill="1" applyBorder="1" applyAlignment="1" applyProtection="1">
      <alignment vertical="top"/>
    </xf>
    <xf numFmtId="164" fontId="18" fillId="19" borderId="11" xfId="0" applyFont="1" applyFill="1" applyBorder="1" applyAlignment="1" applyProtection="1">
      <alignment horizontal="left" vertical="top"/>
    </xf>
    <xf numFmtId="2" fontId="21" fillId="0" borderId="11" xfId="0" applyNumberFormat="1" applyFont="1" applyFill="1" applyBorder="1" applyAlignment="1" applyProtection="1">
      <alignment vertical="top"/>
    </xf>
    <xf numFmtId="2" fontId="18" fillId="0" borderId="14" xfId="0" applyNumberFormat="1" applyFont="1" applyFill="1" applyBorder="1" applyAlignment="1" applyProtection="1">
      <alignment vertical="top"/>
    </xf>
    <xf numFmtId="164" fontId="0" fillId="0" borderId="14" xfId="0" applyBorder="1" applyAlignment="1">
      <alignment vertical="top"/>
    </xf>
    <xf numFmtId="164" fontId="18" fillId="0" borderId="11" xfId="0" applyFont="1" applyBorder="1" applyAlignment="1">
      <alignment vertical="top"/>
    </xf>
    <xf numFmtId="164" fontId="18" fillId="0" borderId="13" xfId="0" applyFont="1" applyBorder="1" applyAlignment="1">
      <alignment vertical="top"/>
    </xf>
    <xf numFmtId="164" fontId="18" fillId="14" borderId="11" xfId="0" applyFont="1" applyFill="1" applyBorder="1" applyAlignment="1">
      <alignment vertical="top"/>
    </xf>
    <xf numFmtId="2" fontId="18" fillId="20" borderId="11" xfId="0" applyNumberFormat="1" applyFont="1" applyFill="1" applyBorder="1" applyAlignment="1" applyProtection="1">
      <alignment vertical="top"/>
    </xf>
    <xf numFmtId="164" fontId="20" fillId="0" borderId="11" xfId="0" applyFont="1" applyBorder="1" applyAlignment="1">
      <alignment horizontal="left" vertical="top" wrapText="1" indent="1"/>
    </xf>
    <xf numFmtId="164" fontId="18" fillId="0" borderId="11" xfId="0" applyFont="1" applyFill="1" applyBorder="1" applyAlignment="1" applyProtection="1">
      <alignment horizontal="left" vertical="top"/>
    </xf>
    <xf numFmtId="164" fontId="18" fillId="0" borderId="13" xfId="0" applyFont="1" applyFill="1" applyBorder="1" applyAlignment="1" applyProtection="1">
      <alignment vertical="top"/>
    </xf>
    <xf numFmtId="1" fontId="21" fillId="19" borderId="11" xfId="0" applyNumberFormat="1" applyFont="1" applyFill="1" applyBorder="1" applyAlignment="1" applyProtection="1">
      <alignment horizontal="center" vertical="top"/>
    </xf>
    <xf numFmtId="1" fontId="18" fillId="0" borderId="11" xfId="0" applyNumberFormat="1" applyFont="1" applyBorder="1" applyAlignment="1" applyProtection="1">
      <alignment horizontal="center" vertical="top"/>
    </xf>
    <xf numFmtId="1" fontId="18" fillId="19" borderId="11" xfId="0" applyNumberFormat="1" applyFont="1" applyFill="1" applyBorder="1" applyAlignment="1" applyProtection="1">
      <alignment horizontal="center" vertical="top"/>
    </xf>
    <xf numFmtId="164" fontId="18" fillId="0" borderId="10" xfId="0" applyFont="1" applyFill="1" applyBorder="1" applyAlignment="1">
      <alignment horizontal="left" vertical="top"/>
    </xf>
    <xf numFmtId="164" fontId="18" fillId="0" borderId="10" xfId="0" applyFont="1" applyFill="1" applyBorder="1" applyAlignment="1" applyProtection="1">
      <alignment horizontal="center" vertical="top" wrapText="1"/>
    </xf>
    <xf numFmtId="1" fontId="18" fillId="0" borderId="10" xfId="0" applyNumberFormat="1" applyFont="1" applyBorder="1" applyAlignment="1">
      <alignment horizontal="center" vertical="top"/>
    </xf>
    <xf numFmtId="164" fontId="18" fillId="0" borderId="10" xfId="0" applyFont="1" applyBorder="1" applyAlignment="1">
      <alignment horizontal="left" vertical="top"/>
    </xf>
    <xf numFmtId="164" fontId="18" fillId="0" borderId="10" xfId="0" applyFont="1" applyFill="1" applyBorder="1" applyAlignment="1" applyProtection="1">
      <alignment vertical="top" wrapText="1"/>
    </xf>
    <xf numFmtId="49" fontId="18" fillId="0" borderId="10" xfId="0" applyNumberFormat="1" applyFont="1" applyFill="1" applyBorder="1" applyAlignment="1" applyProtection="1">
      <alignment horizontal="left" vertical="top"/>
    </xf>
    <xf numFmtId="164" fontId="18" fillId="0" borderId="10" xfId="0" applyFont="1" applyBorder="1" applyAlignment="1">
      <alignment vertical="top" wrapText="1"/>
    </xf>
    <xf numFmtId="1" fontId="18" fillId="0" borderId="10" xfId="0" applyNumberFormat="1" applyFont="1" applyBorder="1" applyAlignment="1" applyProtection="1">
      <alignment horizontal="center" vertical="top"/>
    </xf>
    <xf numFmtId="165" fontId="18" fillId="0" borderId="10" xfId="0" applyNumberFormat="1" applyFont="1" applyBorder="1" applyAlignment="1" applyProtection="1">
      <alignment vertical="top"/>
    </xf>
    <xf numFmtId="164" fontId="18" fillId="14" borderId="10" xfId="0" applyFont="1" applyFill="1" applyBorder="1" applyAlignment="1" applyProtection="1">
      <alignment horizontal="left" vertical="top"/>
    </xf>
    <xf numFmtId="164" fontId="18" fillId="14" borderId="10" xfId="0" applyFont="1" applyFill="1" applyBorder="1" applyAlignment="1">
      <alignment vertical="top" wrapText="1"/>
    </xf>
    <xf numFmtId="1" fontId="19" fillId="14" borderId="10" xfId="0" applyNumberFormat="1" applyFont="1" applyFill="1" applyBorder="1" applyAlignment="1">
      <alignment horizontal="center" vertical="top"/>
    </xf>
    <xf numFmtId="164" fontId="18" fillId="18" borderId="10" xfId="0" applyFont="1" applyFill="1" applyBorder="1" applyAlignment="1">
      <alignment horizontal="left" vertical="top"/>
    </xf>
    <xf numFmtId="164" fontId="18" fillId="18" borderId="10" xfId="0" applyFont="1" applyFill="1" applyBorder="1" applyAlignment="1" applyProtection="1">
      <alignment vertical="top" wrapText="1"/>
    </xf>
    <xf numFmtId="1" fontId="18" fillId="18" borderId="10" xfId="0" applyNumberFormat="1" applyFont="1" applyFill="1" applyBorder="1" applyAlignment="1">
      <alignment horizontal="center" vertical="top"/>
    </xf>
    <xf numFmtId="165" fontId="18" fillId="18" borderId="10" xfId="0" applyNumberFormat="1" applyFont="1" applyFill="1" applyBorder="1" applyAlignment="1" applyProtection="1">
      <alignment vertical="top"/>
    </xf>
    <xf numFmtId="164" fontId="18" fillId="0" borderId="10" xfId="0" applyFont="1" applyFill="1" applyBorder="1" applyAlignment="1">
      <alignment vertical="top" wrapText="1"/>
    </xf>
    <xf numFmtId="1" fontId="18" fillId="0" borderId="10" xfId="0" applyNumberFormat="1" applyFont="1" applyFill="1" applyBorder="1" applyAlignment="1">
      <alignment horizontal="center" vertical="top"/>
    </xf>
    <xf numFmtId="165" fontId="18" fillId="0" borderId="10" xfId="0" applyNumberFormat="1" applyFont="1" applyFill="1" applyBorder="1" applyAlignment="1" applyProtection="1">
      <alignment vertical="top"/>
    </xf>
    <xf numFmtId="164" fontId="18" fillId="0" borderId="0" xfId="0" applyFont="1" applyFill="1" applyAlignment="1">
      <alignment vertical="top"/>
    </xf>
    <xf numFmtId="164" fontId="18" fillId="0" borderId="0" xfId="0" applyFont="1" applyFill="1" applyAlignment="1" applyProtection="1">
      <alignment vertical="top"/>
    </xf>
    <xf numFmtId="165" fontId="18" fillId="0" borderId="0" xfId="0" applyNumberFormat="1" applyFont="1" applyFill="1" applyAlignment="1" applyProtection="1">
      <alignment vertical="top"/>
    </xf>
    <xf numFmtId="2" fontId="18" fillId="0" borderId="10" xfId="0" applyNumberFormat="1" applyFont="1" applyFill="1" applyBorder="1" applyAlignment="1" applyProtection="1">
      <alignment horizontal="left" vertical="top"/>
    </xf>
    <xf numFmtId="2" fontId="18" fillId="0" borderId="10" xfId="0" applyNumberFormat="1" applyFont="1" applyFill="1" applyBorder="1" applyAlignment="1" applyProtection="1">
      <alignment vertical="top" wrapText="1"/>
    </xf>
    <xf numFmtId="1" fontId="18" fillId="0" borderId="10" xfId="0" applyNumberFormat="1" applyFont="1" applyFill="1" applyBorder="1" applyAlignment="1" applyProtection="1">
      <alignment horizontal="center" vertical="top"/>
    </xf>
    <xf numFmtId="2" fontId="18" fillId="0" borderId="18" xfId="0" applyNumberFormat="1" applyFont="1" applyFill="1" applyBorder="1" applyAlignment="1" applyProtection="1">
      <alignment horizontal="left" vertical="top"/>
    </xf>
    <xf numFmtId="2" fontId="18" fillId="0" borderId="19" xfId="0" applyNumberFormat="1" applyFont="1" applyFill="1" applyBorder="1" applyAlignment="1" applyProtection="1">
      <alignment vertical="top" wrapText="1"/>
    </xf>
    <xf numFmtId="1" fontId="18" fillId="0" borderId="19" xfId="0" applyNumberFormat="1" applyFont="1" applyFill="1" applyBorder="1" applyAlignment="1" applyProtection="1">
      <alignment horizontal="center" vertical="top"/>
    </xf>
    <xf numFmtId="165" fontId="18" fillId="0" borderId="20" xfId="0" applyNumberFormat="1" applyFont="1" applyBorder="1" applyAlignment="1" applyProtection="1">
      <alignment vertical="top"/>
    </xf>
    <xf numFmtId="2" fontId="18" fillId="0" borderId="12" xfId="0" applyNumberFormat="1" applyFont="1" applyFill="1" applyBorder="1" applyAlignment="1" applyProtection="1">
      <alignment horizontal="left" vertical="top"/>
    </xf>
    <xf numFmtId="2" fontId="18" fillId="0" borderId="12" xfId="0" applyNumberFormat="1" applyFont="1" applyFill="1" applyBorder="1" applyAlignment="1" applyProtection="1">
      <alignment vertical="top" wrapText="1"/>
    </xf>
    <xf numFmtId="1" fontId="18" fillId="0" borderId="12" xfId="0" applyNumberFormat="1" applyFont="1" applyFill="1" applyBorder="1" applyAlignment="1" applyProtection="1">
      <alignment horizontal="center" vertical="top"/>
    </xf>
    <xf numFmtId="165" fontId="18" fillId="0" borderId="12" xfId="0" applyNumberFormat="1" applyFont="1" applyBorder="1" applyAlignment="1" applyProtection="1">
      <alignment vertical="top"/>
    </xf>
    <xf numFmtId="2" fontId="18" fillId="16" borderId="16" xfId="0" applyNumberFormat="1" applyFont="1" applyFill="1" applyBorder="1" applyAlignment="1" applyProtection="1">
      <alignment horizontal="left" vertical="top"/>
    </xf>
    <xf numFmtId="164" fontId="0" fillId="16" borderId="15" xfId="0" applyFill="1" applyBorder="1" applyAlignment="1">
      <alignment vertical="top"/>
    </xf>
    <xf numFmtId="1" fontId="18" fillId="16" borderId="15" xfId="0" applyNumberFormat="1" applyFont="1" applyFill="1" applyBorder="1" applyAlignment="1" applyProtection="1">
      <alignment horizontal="center" vertical="top"/>
    </xf>
    <xf numFmtId="165" fontId="18" fillId="16" borderId="17" xfId="0" applyNumberFormat="1" applyFont="1" applyFill="1" applyBorder="1" applyAlignment="1" applyProtection="1">
      <alignment vertical="top"/>
    </xf>
    <xf numFmtId="164" fontId="0" fillId="16" borderId="0" xfId="0" applyFill="1" applyAlignment="1">
      <alignment vertical="top"/>
    </xf>
    <xf numFmtId="2" fontId="18" fillId="0" borderId="11" xfId="0" applyNumberFormat="1" applyFont="1" applyFill="1" applyBorder="1" applyAlignment="1" applyProtection="1">
      <alignment horizontal="left" vertical="top"/>
    </xf>
    <xf numFmtId="1" fontId="18" fillId="0" borderId="11" xfId="0" applyNumberFormat="1" applyFont="1" applyFill="1" applyBorder="1" applyAlignment="1" applyProtection="1">
      <alignment horizontal="center" vertical="top"/>
    </xf>
    <xf numFmtId="165" fontId="18" fillId="0" borderId="21" xfId="0" applyNumberFormat="1" applyFont="1" applyBorder="1" applyAlignment="1" applyProtection="1">
      <alignment vertical="top"/>
    </xf>
    <xf numFmtId="2" fontId="18" fillId="0" borderId="16" xfId="0" applyNumberFormat="1" applyFont="1" applyFill="1" applyBorder="1" applyAlignment="1" applyProtection="1">
      <alignment horizontal="left" vertical="top"/>
    </xf>
    <xf numFmtId="1" fontId="18" fillId="0" borderId="15" xfId="0" applyNumberFormat="1" applyFont="1" applyFill="1" applyBorder="1" applyAlignment="1" applyProtection="1">
      <alignment horizontal="center" vertical="top"/>
    </xf>
    <xf numFmtId="2" fontId="18" fillId="0" borderId="13" xfId="0" applyNumberFormat="1" applyFont="1" applyFill="1" applyBorder="1" applyAlignment="1" applyProtection="1">
      <alignment horizontal="left" vertical="top"/>
    </xf>
    <xf numFmtId="164" fontId="24" fillId="0" borderId="13" xfId="0" applyFont="1" applyFill="1" applyBorder="1" applyAlignment="1" applyProtection="1">
      <alignment vertical="top" wrapText="1"/>
    </xf>
    <xf numFmtId="1" fontId="18" fillId="0" borderId="13" xfId="0" applyNumberFormat="1" applyFont="1" applyBorder="1" applyAlignment="1" applyProtection="1">
      <alignment horizontal="center" vertical="top"/>
    </xf>
    <xf numFmtId="2" fontId="21" fillId="0" borderId="11" xfId="0" applyNumberFormat="1" applyFont="1" applyFill="1" applyBorder="1" applyAlignment="1" applyProtection="1">
      <alignment horizontal="left" vertical="top"/>
    </xf>
    <xf numFmtId="1" fontId="21" fillId="0" borderId="11" xfId="0" applyNumberFormat="1" applyFont="1" applyBorder="1" applyAlignment="1" applyProtection="1">
      <alignment horizontal="center" vertical="top"/>
    </xf>
    <xf numFmtId="164" fontId="0" fillId="0" borderId="0" xfId="0" applyAlignment="1">
      <alignment horizontal="left" vertical="top"/>
    </xf>
    <xf numFmtId="164" fontId="0" fillId="0" borderId="11" xfId="0" applyBorder="1" applyAlignment="1">
      <alignment vertical="top" wrapText="1"/>
    </xf>
    <xf numFmtId="1" fontId="21" fillId="0" borderId="11" xfId="0" applyNumberFormat="1" applyFont="1" applyFill="1" applyBorder="1" applyAlignment="1" applyProtection="1">
      <alignment horizontal="center" vertical="top"/>
    </xf>
    <xf numFmtId="1" fontId="18" fillId="20" borderId="11" xfId="0" applyNumberFormat="1" applyFont="1" applyFill="1" applyBorder="1" applyAlignment="1" applyProtection="1">
      <alignment horizontal="center" vertical="top"/>
    </xf>
    <xf numFmtId="164" fontId="0" fillId="20" borderId="0" xfId="0" applyFill="1" applyAlignment="1">
      <alignment vertical="top"/>
    </xf>
    <xf numFmtId="2" fontId="25" fillId="0" borderId="11" xfId="0" applyNumberFormat="1" applyFont="1" applyFill="1" applyBorder="1" applyAlignment="1" applyProtection="1">
      <alignment horizontal="left" vertical="top"/>
    </xf>
    <xf numFmtId="1" fontId="25" fillId="0" borderId="11" xfId="0" applyNumberFormat="1" applyFont="1" applyFill="1" applyBorder="1" applyAlignment="1" applyProtection="1">
      <alignment horizontal="center" vertical="top"/>
    </xf>
    <xf numFmtId="164" fontId="0" fillId="0" borderId="15" xfId="0" applyBorder="1" applyAlignment="1">
      <alignment vertical="top" wrapText="1"/>
    </xf>
    <xf numFmtId="1" fontId="0" fillId="0" borderId="11" xfId="0" applyNumberFormat="1" applyBorder="1" applyAlignment="1">
      <alignment horizontal="center" vertical="top"/>
    </xf>
    <xf numFmtId="164" fontId="0" fillId="0" borderId="0" xfId="0" applyFill="1" applyAlignment="1">
      <alignment vertical="top"/>
    </xf>
    <xf numFmtId="1" fontId="18" fillId="0" borderId="15" xfId="0" applyNumberFormat="1" applyFont="1" applyBorder="1" applyAlignment="1" applyProtection="1">
      <alignment horizontal="center" vertical="top"/>
    </xf>
    <xf numFmtId="164" fontId="20" fillId="0" borderId="0" xfId="0" applyFont="1" applyAlignment="1">
      <alignment vertical="top"/>
    </xf>
    <xf numFmtId="164" fontId="23" fillId="0" borderId="0" xfId="0" applyFont="1" applyAlignment="1">
      <alignment vertical="top"/>
    </xf>
    <xf numFmtId="2" fontId="18" fillId="0" borderId="14" xfId="0" applyNumberFormat="1" applyFont="1" applyFill="1" applyBorder="1" applyAlignment="1" applyProtection="1">
      <alignment horizontal="left" vertical="top"/>
    </xf>
    <xf numFmtId="164" fontId="18" fillId="0" borderId="14" xfId="0" applyFont="1" applyBorder="1" applyAlignment="1">
      <alignment vertical="top" wrapText="1"/>
    </xf>
    <xf numFmtId="1" fontId="18" fillId="0" borderId="14" xfId="0" applyNumberFormat="1" applyFont="1" applyFill="1" applyBorder="1" applyAlignment="1" applyProtection="1">
      <alignment horizontal="center" vertical="top"/>
    </xf>
    <xf numFmtId="166" fontId="18" fillId="0" borderId="13" xfId="0" applyNumberFormat="1" applyFont="1" applyFill="1" applyBorder="1" applyAlignment="1" applyProtection="1">
      <alignment horizontal="left" vertical="top"/>
    </xf>
    <xf numFmtId="1" fontId="18" fillId="0" borderId="11" xfId="0" applyNumberFormat="1" applyFont="1" applyBorder="1" applyAlignment="1">
      <alignment horizontal="center" vertical="top"/>
    </xf>
    <xf numFmtId="164" fontId="0" fillId="0" borderId="0" xfId="0" applyBorder="1" applyAlignment="1">
      <alignment vertical="top"/>
    </xf>
    <xf numFmtId="164" fontId="20" fillId="0" borderId="0" xfId="0" applyFont="1" applyBorder="1" applyAlignment="1">
      <alignment vertical="top"/>
    </xf>
    <xf numFmtId="2" fontId="18" fillId="0" borderId="11" xfId="0" applyNumberFormat="1" applyFont="1" applyFill="1" applyBorder="1" applyAlignment="1" applyProtection="1">
      <alignment vertical="top" wrapText="1"/>
    </xf>
    <xf numFmtId="1" fontId="18" fillId="0" borderId="13" xfId="0" applyNumberFormat="1" applyFont="1" applyFill="1" applyBorder="1" applyAlignment="1" applyProtection="1">
      <alignment horizontal="center" vertical="top"/>
    </xf>
    <xf numFmtId="2" fontId="18" fillId="20" borderId="11" xfId="0" applyNumberFormat="1" applyFont="1" applyFill="1" applyBorder="1" applyAlignment="1" applyProtection="1">
      <alignment vertical="top" wrapText="1"/>
    </xf>
    <xf numFmtId="2" fontId="18" fillId="14" borderId="11" xfId="0" applyNumberFormat="1" applyFont="1" applyFill="1" applyBorder="1" applyAlignment="1" applyProtection="1">
      <alignment horizontal="left" vertical="top"/>
    </xf>
    <xf numFmtId="164" fontId="18" fillId="14" borderId="11" xfId="0" applyFont="1" applyFill="1" applyBorder="1" applyAlignment="1">
      <alignment vertical="top" wrapText="1"/>
    </xf>
    <xf numFmtId="1" fontId="18" fillId="21" borderId="11" xfId="0" applyNumberFormat="1" applyFont="1" applyFill="1" applyBorder="1" applyAlignment="1" applyProtection="1">
      <alignment horizontal="center" vertical="top"/>
    </xf>
    <xf numFmtId="165" fontId="18" fillId="14" borderId="11" xfId="0" applyNumberFormat="1" applyFont="1" applyFill="1" applyBorder="1" applyAlignment="1" applyProtection="1">
      <alignment vertical="top"/>
    </xf>
    <xf numFmtId="164" fontId="0" fillId="0" borderId="0" xfId="0" applyAlignment="1">
      <alignment vertical="top" wrapText="1"/>
    </xf>
    <xf numFmtId="1" fontId="0" fillId="0" borderId="0" xfId="0" applyNumberFormat="1" applyAlignment="1">
      <alignment horizontal="center" vertical="top"/>
    </xf>
    <xf numFmtId="164" fontId="20" fillId="0" borderId="11" xfId="0" applyFont="1" applyFill="1" applyBorder="1" applyAlignment="1" applyProtection="1">
      <alignment horizontal="left" vertical="top" wrapText="1" indent="1"/>
    </xf>
    <xf numFmtId="2" fontId="23" fillId="0" borderId="11" xfId="0" applyNumberFormat="1" applyFont="1" applyFill="1" applyBorder="1" applyAlignment="1" applyProtection="1">
      <alignment horizontal="left" vertical="top" wrapText="1" indent="1"/>
    </xf>
    <xf numFmtId="2" fontId="20" fillId="0" borderId="11" xfId="0" applyNumberFormat="1" applyFont="1" applyFill="1" applyBorder="1" applyAlignment="1" applyProtection="1">
      <alignment horizontal="left" vertical="top" wrapText="1" indent="1"/>
    </xf>
    <xf numFmtId="2" fontId="20" fillId="0" borderId="14" xfId="0" applyNumberFormat="1" applyFont="1" applyFill="1" applyBorder="1" applyAlignment="1" applyProtection="1">
      <alignment horizontal="left" vertical="top" wrapText="1" indent="1"/>
    </xf>
    <xf numFmtId="164" fontId="20" fillId="0" borderId="13" xfId="0" applyFont="1" applyBorder="1" applyAlignment="1">
      <alignment horizontal="left" vertical="top" wrapText="1" indent="1"/>
    </xf>
    <xf numFmtId="2" fontId="20" fillId="0" borderId="13" xfId="0" applyNumberFormat="1" applyFont="1" applyFill="1" applyBorder="1" applyAlignment="1" applyProtection="1">
      <alignment horizontal="left" vertical="top" wrapText="1" indent="1"/>
    </xf>
    <xf numFmtId="164" fontId="18" fillId="0" borderId="14" xfId="0" applyFont="1" applyFill="1" applyBorder="1" applyAlignment="1" applyProtection="1">
      <alignment vertical="top" wrapText="1"/>
    </xf>
    <xf numFmtId="2" fontId="18" fillId="0" borderId="22" xfId="0" applyNumberFormat="1" applyFont="1" applyFill="1" applyBorder="1" applyAlignment="1" applyProtection="1">
      <alignment horizontal="left" vertical="top"/>
    </xf>
    <xf numFmtId="2" fontId="18" fillId="0" borderId="23" xfId="0" applyNumberFormat="1" applyFont="1" applyFill="1" applyBorder="1" applyAlignment="1" applyProtection="1">
      <alignment vertical="top"/>
    </xf>
    <xf numFmtId="2" fontId="18" fillId="0" borderId="23" xfId="0" applyNumberFormat="1" applyFont="1" applyFill="1" applyBorder="1" applyAlignment="1" applyProtection="1">
      <alignment vertical="top" wrapText="1"/>
    </xf>
    <xf numFmtId="1" fontId="18" fillId="0" borderId="23" xfId="0" applyNumberFormat="1" applyFont="1" applyFill="1" applyBorder="1" applyAlignment="1" applyProtection="1">
      <alignment horizontal="center" vertical="top"/>
    </xf>
    <xf numFmtId="164" fontId="23" fillId="20" borderId="11" xfId="0" applyFont="1" applyFill="1" applyBorder="1" applyAlignment="1" applyProtection="1">
      <alignment horizontal="left" vertical="top" wrapText="1" indent="1"/>
    </xf>
    <xf numFmtId="1" fontId="21" fillId="20" borderId="11" xfId="0" applyNumberFormat="1" applyFont="1" applyFill="1" applyBorder="1" applyAlignment="1" applyProtection="1">
      <alignment horizontal="center" vertical="top"/>
    </xf>
    <xf numFmtId="164" fontId="22" fillId="20" borderId="0" xfId="0" applyFont="1" applyFill="1" applyAlignment="1">
      <alignment vertical="top"/>
    </xf>
    <xf numFmtId="2" fontId="21" fillId="0" borderId="13" xfId="0" applyNumberFormat="1" applyFont="1" applyFill="1" applyBorder="1" applyAlignment="1" applyProtection="1">
      <alignment horizontal="left" vertical="top"/>
    </xf>
    <xf numFmtId="164" fontId="21" fillId="0" borderId="13" xfId="0" applyFont="1" applyFill="1" applyBorder="1" applyAlignment="1" applyProtection="1">
      <alignment vertical="top" wrapText="1"/>
    </xf>
    <xf numFmtId="1" fontId="21" fillId="0" borderId="13" xfId="0" applyNumberFormat="1" applyFont="1" applyBorder="1" applyAlignment="1" applyProtection="1">
      <alignment horizontal="center" vertical="top"/>
    </xf>
    <xf numFmtId="164" fontId="21" fillId="20" borderId="11" xfId="0" applyFont="1" applyFill="1" applyBorder="1" applyAlignment="1" applyProtection="1">
      <alignment vertical="top"/>
    </xf>
    <xf numFmtId="164" fontId="25" fillId="0" borderId="11" xfId="0" applyFont="1" applyFill="1" applyBorder="1" applyAlignment="1" applyProtection="1">
      <alignment vertical="top" wrapText="1"/>
    </xf>
    <xf numFmtId="164" fontId="25" fillId="0" borderId="11" xfId="0" applyFont="1" applyFill="1" applyBorder="1" applyAlignment="1" applyProtection="1">
      <alignment vertical="top"/>
    </xf>
    <xf numFmtId="165" fontId="25" fillId="0" borderId="11" xfId="0" applyNumberFormat="1" applyFont="1" applyBorder="1" applyAlignment="1" applyProtection="1">
      <alignment vertical="top"/>
    </xf>
    <xf numFmtId="2" fontId="18" fillId="20" borderId="11" xfId="0" applyNumberFormat="1" applyFont="1" applyFill="1" applyBorder="1" applyAlignment="1" applyProtection="1">
      <alignment horizontal="left" vertical="top"/>
    </xf>
    <xf numFmtId="164" fontId="23" fillId="0" borderId="0" xfId="0" applyFont="1" applyAlignment="1">
      <alignment horizontal="left" vertical="center" wrapText="1" indent="1"/>
    </xf>
    <xf numFmtId="164" fontId="18" fillId="0" borderId="13" xfId="0" applyFont="1" applyFill="1" applyBorder="1" applyAlignment="1" applyProtection="1">
      <alignment vertical="top" wrapText="1"/>
    </xf>
    <xf numFmtId="164" fontId="18" fillId="0" borderId="10" xfId="0" applyFont="1" applyBorder="1" applyAlignment="1">
      <alignment horizontal="center" vertical="top"/>
    </xf>
    <xf numFmtId="164" fontId="18" fillId="0" borderId="10" xfId="0" applyFont="1" applyFill="1" applyBorder="1" applyAlignment="1" applyProtection="1">
      <alignment horizontal="center" vertical="top"/>
    </xf>
    <xf numFmtId="164" fontId="18" fillId="14" borderId="10" xfId="0" applyFont="1" applyFill="1" applyBorder="1" applyAlignment="1">
      <alignment horizontal="center" vertical="top"/>
    </xf>
    <xf numFmtId="164" fontId="18" fillId="18" borderId="10" xfId="0" applyFont="1" applyFill="1" applyBorder="1" applyAlignment="1" applyProtection="1">
      <alignment horizontal="center" vertical="top"/>
    </xf>
    <xf numFmtId="2" fontId="18" fillId="0" borderId="10" xfId="0" applyNumberFormat="1" applyFont="1" applyFill="1" applyBorder="1" applyAlignment="1" applyProtection="1">
      <alignment horizontal="center" vertical="top"/>
    </xf>
    <xf numFmtId="2" fontId="18" fillId="0" borderId="19" xfId="0" applyNumberFormat="1" applyFont="1" applyFill="1" applyBorder="1" applyAlignment="1" applyProtection="1">
      <alignment horizontal="center" vertical="top"/>
    </xf>
    <xf numFmtId="2" fontId="18" fillId="0" borderId="12" xfId="0" applyNumberFormat="1" applyFont="1" applyFill="1" applyBorder="1" applyAlignment="1" applyProtection="1">
      <alignment horizontal="center" vertical="top"/>
    </xf>
    <xf numFmtId="2" fontId="18" fillId="16" borderId="15" xfId="0" applyNumberFormat="1" applyFont="1" applyFill="1" applyBorder="1" applyAlignment="1" applyProtection="1">
      <alignment horizontal="center" vertical="top"/>
    </xf>
    <xf numFmtId="2" fontId="18" fillId="0" borderId="11" xfId="0" applyNumberFormat="1" applyFont="1" applyFill="1" applyBorder="1" applyAlignment="1" applyProtection="1">
      <alignment horizontal="center" vertical="top"/>
    </xf>
    <xf numFmtId="2" fontId="18" fillId="0" borderId="14" xfId="0" applyNumberFormat="1" applyFont="1" applyFill="1" applyBorder="1" applyAlignment="1" applyProtection="1">
      <alignment horizontal="center" vertical="top"/>
    </xf>
    <xf numFmtId="2" fontId="18" fillId="0" borderId="23" xfId="0" applyNumberFormat="1" applyFont="1" applyFill="1" applyBorder="1" applyAlignment="1" applyProtection="1">
      <alignment horizontal="center" vertical="top"/>
    </xf>
    <xf numFmtId="164" fontId="18" fillId="0" borderId="13" xfId="0" applyFont="1" applyBorder="1" applyAlignment="1">
      <alignment horizontal="center" vertical="top"/>
    </xf>
    <xf numFmtId="164" fontId="18" fillId="0" borderId="11" xfId="0" applyFont="1" applyBorder="1" applyAlignment="1">
      <alignment horizontal="center" vertical="top"/>
    </xf>
    <xf numFmtId="164" fontId="21" fillId="0" borderId="11" xfId="0" applyFont="1" applyBorder="1" applyAlignment="1">
      <alignment horizontal="center" vertical="top"/>
    </xf>
    <xf numFmtId="164" fontId="21" fillId="19" borderId="11" xfId="0" applyFont="1" applyFill="1" applyBorder="1" applyAlignment="1">
      <alignment horizontal="center" vertical="top"/>
    </xf>
    <xf numFmtId="164" fontId="22" fillId="0" borderId="0" xfId="0" applyFont="1" applyAlignment="1">
      <alignment horizontal="center" vertical="top"/>
    </xf>
    <xf numFmtId="164" fontId="21" fillId="20" borderId="11" xfId="0" applyFont="1" applyFill="1" applyBorder="1" applyAlignment="1">
      <alignment horizontal="center" vertical="top"/>
    </xf>
    <xf numFmtId="164" fontId="18" fillId="0" borderId="11" xfId="0" applyFont="1" applyFill="1" applyBorder="1" applyAlignment="1">
      <alignment horizontal="center" vertical="top"/>
    </xf>
    <xf numFmtId="164" fontId="21" fillId="0" borderId="11" xfId="0" applyFont="1" applyFill="1" applyBorder="1" applyAlignment="1">
      <alignment horizontal="center" vertical="top"/>
    </xf>
    <xf numFmtId="164" fontId="0" fillId="0" borderId="0" xfId="0" applyAlignment="1">
      <alignment horizontal="center" vertical="top"/>
    </xf>
    <xf numFmtId="164" fontId="18" fillId="19" borderId="11" xfId="0" applyFont="1" applyFill="1" applyBorder="1" applyAlignment="1">
      <alignment horizontal="center" vertical="top"/>
    </xf>
    <xf numFmtId="164" fontId="25" fillId="0" borderId="11" xfId="0" applyFont="1" applyFill="1" applyBorder="1" applyAlignment="1">
      <alignment horizontal="center" vertical="top"/>
    </xf>
    <xf numFmtId="164" fontId="0" fillId="0" borderId="15" xfId="0" applyBorder="1" applyAlignment="1">
      <alignment horizontal="center" vertical="top"/>
    </xf>
    <xf numFmtId="164" fontId="25" fillId="0" borderId="11" xfId="0" applyFont="1" applyBorder="1" applyAlignment="1">
      <alignment horizontal="center" vertical="top"/>
    </xf>
    <xf numFmtId="2" fontId="21" fillId="0" borderId="11" xfId="0" applyNumberFormat="1" applyFont="1" applyFill="1" applyBorder="1" applyAlignment="1" applyProtection="1">
      <alignment horizontal="center" vertical="top"/>
    </xf>
    <xf numFmtId="2" fontId="18" fillId="20" borderId="11" xfId="0" applyNumberFormat="1" applyFont="1" applyFill="1" applyBorder="1" applyAlignment="1" applyProtection="1">
      <alignment horizontal="center" vertical="top"/>
    </xf>
    <xf numFmtId="2" fontId="24" fillId="20" borderId="11" xfId="0" applyNumberFormat="1" applyFont="1" applyFill="1" applyBorder="1" applyAlignment="1" applyProtection="1">
      <alignment horizontal="center" vertical="top"/>
    </xf>
    <xf numFmtId="2" fontId="24" fillId="21" borderId="11" xfId="0" applyNumberFormat="1" applyFont="1" applyFill="1" applyBorder="1" applyAlignment="1" applyProtection="1">
      <alignment horizontal="center" vertical="top"/>
    </xf>
    <xf numFmtId="164" fontId="20" fillId="20" borderId="11" xfId="0" applyFont="1" applyFill="1" applyBorder="1" applyAlignment="1" applyProtection="1">
      <alignment horizontal="left" vertical="top" wrapText="1" indent="1"/>
    </xf>
    <xf numFmtId="166" fontId="21" fillId="21" borderId="11" xfId="0" applyNumberFormat="1" applyFont="1" applyFill="1" applyBorder="1" applyAlignment="1" applyProtection="1">
      <alignment horizontal="left" vertical="top"/>
    </xf>
    <xf numFmtId="164" fontId="21" fillId="21" borderId="11" xfId="0" applyFont="1" applyFill="1" applyBorder="1" applyAlignment="1">
      <alignment horizontal="center" vertical="top"/>
    </xf>
    <xf numFmtId="164" fontId="23" fillId="21" borderId="11" xfId="0" applyFont="1" applyFill="1" applyBorder="1" applyAlignment="1" applyProtection="1">
      <alignment horizontal="left" vertical="top" wrapText="1" indent="1"/>
    </xf>
    <xf numFmtId="164" fontId="21" fillId="21" borderId="11" xfId="0" applyFont="1" applyFill="1" applyBorder="1" applyAlignment="1" applyProtection="1">
      <alignment vertical="top"/>
    </xf>
    <xf numFmtId="1" fontId="21" fillId="21" borderId="11" xfId="0" applyNumberFormat="1" applyFont="1" applyFill="1" applyBorder="1" applyAlignment="1" applyProtection="1">
      <alignment horizontal="center" vertical="top"/>
    </xf>
    <xf numFmtId="165" fontId="18" fillId="21" borderId="10" xfId="0" applyNumberFormat="1" applyFont="1" applyFill="1" applyBorder="1" applyAlignment="1" applyProtection="1">
      <alignment vertical="top"/>
    </xf>
    <xf numFmtId="166" fontId="25" fillId="0" borderId="11" xfId="0" applyNumberFormat="1" applyFont="1" applyFill="1" applyBorder="1" applyAlignment="1" applyProtection="1">
      <alignment horizontal="left" vertical="top"/>
    </xf>
    <xf numFmtId="2" fontId="25" fillId="0" borderId="13" xfId="0" applyNumberFormat="1" applyFont="1" applyFill="1" applyBorder="1" applyAlignment="1" applyProtection="1">
      <alignment horizontal="center" vertical="top"/>
    </xf>
    <xf numFmtId="2" fontId="26" fillId="0" borderId="11" xfId="0" applyNumberFormat="1" applyFont="1" applyFill="1" applyBorder="1" applyAlignment="1" applyProtection="1">
      <alignment horizontal="left" vertical="top" wrapText="1" indent="1"/>
    </xf>
    <xf numFmtId="2" fontId="25" fillId="0" borderId="11" xfId="0" applyNumberFormat="1" applyFont="1" applyFill="1" applyBorder="1" applyAlignment="1" applyProtection="1">
      <alignment vertical="top"/>
    </xf>
    <xf numFmtId="1" fontId="25" fillId="0" borderId="11" xfId="0" applyNumberFormat="1" applyFont="1" applyBorder="1" applyAlignment="1">
      <alignment horizontal="center" vertical="top"/>
    </xf>
    <xf numFmtId="166" fontId="25" fillId="20" borderId="11" xfId="0" applyNumberFormat="1" applyFont="1" applyFill="1" applyBorder="1" applyAlignment="1" applyProtection="1">
      <alignment horizontal="left" vertical="top"/>
    </xf>
    <xf numFmtId="2" fontId="25" fillId="20" borderId="13" xfId="0" applyNumberFormat="1" applyFont="1" applyFill="1" applyBorder="1" applyAlignment="1" applyProtection="1">
      <alignment horizontal="center" vertical="top"/>
    </xf>
    <xf numFmtId="2" fontId="26" fillId="20" borderId="11" xfId="0" applyNumberFormat="1" applyFont="1" applyFill="1" applyBorder="1" applyAlignment="1" applyProtection="1">
      <alignment horizontal="left" vertical="top" wrapText="1" indent="1"/>
    </xf>
    <xf numFmtId="2" fontId="25" fillId="20" borderId="11" xfId="0" applyNumberFormat="1" applyFont="1" applyFill="1" applyBorder="1" applyAlignment="1" applyProtection="1">
      <alignment vertical="top"/>
    </xf>
    <xf numFmtId="1" fontId="25" fillId="20" borderId="13" xfId="0" applyNumberFormat="1" applyFont="1" applyFill="1" applyBorder="1" applyAlignment="1">
      <alignment horizontal="center" vertical="top"/>
    </xf>
    <xf numFmtId="165" fontId="25" fillId="20" borderId="11" xfId="0" applyNumberFormat="1" applyFont="1" applyFill="1" applyBorder="1" applyAlignment="1" applyProtection="1">
      <alignment vertical="top"/>
    </xf>
    <xf numFmtId="1" fontId="25" fillId="0" borderId="11" xfId="0" applyNumberFormat="1" applyFont="1" applyBorder="1" applyAlignment="1" applyProtection="1">
      <alignment horizontal="center" vertical="top"/>
    </xf>
    <xf numFmtId="2" fontId="27" fillId="0" borderId="11" xfId="0" applyNumberFormat="1" applyFont="1" applyFill="1" applyBorder="1" applyAlignment="1" applyProtection="1">
      <alignment horizontal="left" vertical="top"/>
    </xf>
    <xf numFmtId="164" fontId="27" fillId="0" borderId="11" xfId="0" applyFont="1" applyBorder="1" applyAlignment="1">
      <alignment horizontal="center" vertical="top"/>
    </xf>
    <xf numFmtId="164" fontId="27" fillId="0" borderId="11" xfId="0" applyFont="1" applyFill="1" applyBorder="1" applyAlignment="1" applyProtection="1">
      <alignment vertical="top" wrapText="1"/>
    </xf>
    <xf numFmtId="164" fontId="27" fillId="0" borderId="11" xfId="0" applyFont="1" applyFill="1" applyBorder="1" applyAlignment="1" applyProtection="1">
      <alignment vertical="top"/>
    </xf>
    <xf numFmtId="1" fontId="27" fillId="0" borderId="11" xfId="0" applyNumberFormat="1" applyFont="1" applyBorder="1" applyAlignment="1" applyProtection="1">
      <alignment horizontal="center" vertical="top"/>
    </xf>
    <xf numFmtId="165" fontId="27" fillId="0" borderId="11" xfId="0" applyNumberFormat="1" applyFont="1" applyBorder="1" applyAlignment="1" applyProtection="1">
      <alignment vertical="top"/>
    </xf>
    <xf numFmtId="164" fontId="27" fillId="0" borderId="11" xfId="0" applyFont="1" applyFill="1" applyBorder="1" applyAlignment="1">
      <alignment horizontal="center" vertical="top"/>
    </xf>
    <xf numFmtId="1" fontId="27" fillId="0" borderId="11" xfId="0" applyNumberFormat="1" applyFont="1" applyFill="1" applyBorder="1" applyAlignment="1" applyProtection="1">
      <alignment horizontal="center" vertical="top"/>
    </xf>
    <xf numFmtId="164" fontId="28" fillId="20" borderId="11" xfId="0" applyFont="1" applyFill="1" applyBorder="1" applyAlignment="1">
      <alignment vertical="top"/>
    </xf>
    <xf numFmtId="2" fontId="25" fillId="0" borderId="11" xfId="0" applyNumberFormat="1" applyFont="1" applyFill="1" applyBorder="1" applyAlignment="1" applyProtection="1">
      <alignment horizontal="center" vertical="top"/>
    </xf>
    <xf numFmtId="1" fontId="25" fillId="20" borderId="11" xfId="0" applyNumberFormat="1" applyFont="1" applyFill="1" applyBorder="1" applyAlignment="1" applyProtection="1">
      <alignment horizontal="center" vertical="top"/>
    </xf>
    <xf numFmtId="164" fontId="18" fillId="20" borderId="11" xfId="0" applyFont="1" applyFill="1" applyBorder="1" applyAlignment="1">
      <alignment horizontal="center" vertical="top"/>
    </xf>
    <xf numFmtId="164" fontId="18" fillId="20" borderId="16" xfId="0" applyFont="1" applyFill="1" applyBorder="1" applyAlignment="1" applyProtection="1">
      <alignment vertical="top"/>
    </xf>
    <xf numFmtId="164" fontId="18" fillId="0" borderId="11" xfId="0" applyFont="1" applyFill="1" applyBorder="1" applyAlignment="1">
      <alignmen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f1" xfId="42"/>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121"/>
  <sheetViews>
    <sheetView tabSelected="1" topLeftCell="A112" zoomScale="104" zoomScaleNormal="104" workbookViewId="0">
      <selection activeCell="A121" sqref="A121:F121"/>
    </sheetView>
  </sheetViews>
  <sheetFormatPr defaultColWidth="8.85546875" defaultRowHeight="19.5" customHeight="1" x14ac:dyDescent="0.4"/>
  <cols>
    <col min="1" max="1" width="4.28515625" style="92" customWidth="1"/>
    <col min="2" max="2" width="3.42578125" style="164" customWidth="1"/>
    <col min="3" max="3" width="41.42578125" style="119" customWidth="1"/>
    <col min="4" max="4" width="9.140625" style="10" customWidth="1"/>
    <col min="5" max="5" width="3.42578125" style="120" customWidth="1"/>
    <col min="6" max="6" width="6.5703125" style="10" customWidth="1"/>
    <col min="7" max="7" width="3.85546875" style="10" customWidth="1"/>
    <col min="8" max="8" width="2.640625" style="10" customWidth="1"/>
    <col min="9" max="9" width="6" style="10" customWidth="1"/>
    <col min="10" max="10" width="4.0703125" style="10" customWidth="1"/>
    <col min="11" max="256" width="9.85546875" style="10" customWidth="1"/>
    <col min="257" max="16384" width="8.85546875" style="10"/>
  </cols>
  <sheetData>
    <row r="1" spans="1:254" ht="19.5" customHeight="1" x14ac:dyDescent="0.4">
      <c r="A1" s="44" t="s">
        <v>120</v>
      </c>
      <c r="B1" s="145"/>
      <c r="C1" s="45" t="s">
        <v>0</v>
      </c>
      <c r="D1" s="18"/>
      <c r="E1" s="46"/>
      <c r="F1" s="18"/>
    </row>
    <row r="2" spans="1:254" ht="19.5" customHeight="1" x14ac:dyDescent="0.4">
      <c r="A2" s="47"/>
      <c r="B2" s="145"/>
      <c r="C2" s="45" t="s">
        <v>84</v>
      </c>
      <c r="D2" s="18"/>
      <c r="E2" s="46"/>
      <c r="F2" s="18"/>
    </row>
    <row r="3" spans="1:254" ht="19.5" customHeight="1" x14ac:dyDescent="0.4">
      <c r="A3" s="47"/>
      <c r="B3" s="145"/>
      <c r="C3" s="48"/>
      <c r="D3" s="18"/>
      <c r="E3" s="46"/>
      <c r="F3" s="18"/>
    </row>
    <row r="4" spans="1:254" ht="22.5" customHeight="1" x14ac:dyDescent="0.4">
      <c r="A4" s="49" t="s">
        <v>1</v>
      </c>
      <c r="B4" s="146" t="s">
        <v>2</v>
      </c>
      <c r="C4" s="50" t="s">
        <v>3</v>
      </c>
      <c r="D4" s="18"/>
      <c r="E4" s="51" t="s">
        <v>2</v>
      </c>
      <c r="F4" s="52" t="s">
        <v>2</v>
      </c>
    </row>
    <row r="5" spans="1:254" ht="19.5" customHeight="1" x14ac:dyDescent="0.4">
      <c r="A5" s="53"/>
      <c r="B5" s="147"/>
      <c r="C5" s="54" t="s">
        <v>4</v>
      </c>
      <c r="D5" s="19"/>
      <c r="E5" s="55"/>
      <c r="F5" s="19"/>
    </row>
    <row r="6" spans="1:254" ht="19.5" customHeight="1" x14ac:dyDescent="0.4">
      <c r="A6" s="56"/>
      <c r="B6" s="148"/>
      <c r="C6" s="57" t="s">
        <v>5</v>
      </c>
      <c r="D6" s="20"/>
      <c r="E6" s="58"/>
      <c r="F6" s="59"/>
    </row>
    <row r="7" spans="1:254" s="63" customFormat="1" ht="19.5" customHeight="1" x14ac:dyDescent="0.4">
      <c r="A7" s="44"/>
      <c r="B7" s="146"/>
      <c r="C7" s="60"/>
      <c r="D7" s="21"/>
      <c r="E7" s="61"/>
      <c r="F7" s="62"/>
      <c r="H7" s="64"/>
      <c r="L7" s="65"/>
      <c r="N7" s="64"/>
      <c r="R7" s="65"/>
      <c r="T7" s="64"/>
      <c r="X7" s="65"/>
      <c r="Z7" s="64"/>
      <c r="AD7" s="65"/>
      <c r="AF7" s="64"/>
      <c r="AJ7" s="65"/>
      <c r="AL7" s="64"/>
      <c r="AP7" s="65"/>
      <c r="AR7" s="64"/>
      <c r="AV7" s="65"/>
      <c r="AX7" s="64"/>
      <c r="BB7" s="65"/>
      <c r="BD7" s="64"/>
      <c r="BH7" s="65"/>
      <c r="BJ7" s="64"/>
      <c r="BN7" s="65"/>
      <c r="BP7" s="64"/>
      <c r="BT7" s="65"/>
      <c r="BV7" s="64"/>
      <c r="BZ7" s="65"/>
      <c r="CB7" s="64"/>
      <c r="CF7" s="65"/>
      <c r="CH7" s="64"/>
      <c r="CL7" s="65"/>
      <c r="CN7" s="64"/>
      <c r="CR7" s="65"/>
      <c r="CT7" s="64"/>
      <c r="CX7" s="65"/>
      <c r="CZ7" s="64"/>
      <c r="DD7" s="65"/>
      <c r="DF7" s="64"/>
      <c r="DJ7" s="65"/>
      <c r="DL7" s="64"/>
      <c r="DP7" s="65"/>
      <c r="DR7" s="64"/>
      <c r="DV7" s="65"/>
      <c r="DX7" s="64"/>
      <c r="EB7" s="65"/>
      <c r="ED7" s="64"/>
      <c r="EH7" s="65"/>
      <c r="EJ7" s="64"/>
      <c r="EN7" s="65"/>
      <c r="EP7" s="64"/>
      <c r="ET7" s="65"/>
      <c r="EV7" s="64"/>
      <c r="EZ7" s="65"/>
      <c r="FB7" s="64"/>
      <c r="FF7" s="65"/>
      <c r="FH7" s="64"/>
      <c r="FL7" s="65"/>
      <c r="FN7" s="64"/>
      <c r="FR7" s="65"/>
      <c r="FT7" s="64"/>
      <c r="FX7" s="65"/>
      <c r="FZ7" s="64"/>
      <c r="GD7" s="65"/>
      <c r="GF7" s="64"/>
      <c r="GJ7" s="65"/>
      <c r="GL7" s="64"/>
      <c r="GP7" s="65"/>
      <c r="GR7" s="64"/>
      <c r="GV7" s="65"/>
      <c r="GX7" s="64"/>
      <c r="HB7" s="65"/>
      <c r="HD7" s="64"/>
      <c r="HH7" s="65"/>
      <c r="HJ7" s="64"/>
      <c r="HN7" s="65"/>
      <c r="HP7" s="64"/>
      <c r="HT7" s="65"/>
      <c r="HV7" s="64"/>
      <c r="HZ7" s="65"/>
      <c r="IB7" s="64"/>
      <c r="IF7" s="65"/>
      <c r="IH7" s="64"/>
      <c r="IL7" s="65"/>
      <c r="IN7" s="64"/>
      <c r="IR7" s="65"/>
      <c r="IT7" s="64"/>
    </row>
    <row r="8" spans="1:254" ht="19.5" customHeight="1" x14ac:dyDescent="0.4">
      <c r="A8" s="66">
        <f>1</f>
        <v>1</v>
      </c>
      <c r="B8" s="149"/>
      <c r="C8" s="67" t="s">
        <v>6</v>
      </c>
      <c r="D8" s="22" t="s">
        <v>7</v>
      </c>
      <c r="E8" s="68">
        <v>5</v>
      </c>
      <c r="F8" s="52">
        <f>TIME(13,0,0)</f>
        <v>0.54166666666666663</v>
      </c>
    </row>
    <row r="9" spans="1:254" ht="19.5" customHeight="1" x14ac:dyDescent="0.4">
      <c r="A9" s="66">
        <f>2</f>
        <v>2</v>
      </c>
      <c r="B9" s="149" t="s">
        <v>8</v>
      </c>
      <c r="C9" s="67" t="s">
        <v>9</v>
      </c>
      <c r="D9" s="22" t="s">
        <v>7</v>
      </c>
      <c r="E9" s="68">
        <v>10</v>
      </c>
      <c r="F9" s="52">
        <f>F8+TIME(0,E8,0)</f>
        <v>0.54513888888888884</v>
      </c>
    </row>
    <row r="10" spans="1:254" ht="19.5" customHeight="1" x14ac:dyDescent="0.4">
      <c r="A10" s="69"/>
      <c r="B10" s="150"/>
      <c r="C10" s="70"/>
      <c r="D10" s="23"/>
      <c r="E10" s="71"/>
      <c r="F10" s="72"/>
    </row>
    <row r="11" spans="1:254" ht="19.5" customHeight="1" x14ac:dyDescent="0.4">
      <c r="A11" s="73">
        <f>3</f>
        <v>3</v>
      </c>
      <c r="B11" s="151" t="s">
        <v>10</v>
      </c>
      <c r="C11" s="74" t="s">
        <v>26</v>
      </c>
      <c r="D11" s="24" t="s">
        <v>7</v>
      </c>
      <c r="E11" s="75">
        <v>5</v>
      </c>
      <c r="F11" s="76">
        <f>F9+TIME(0,E9,0)</f>
        <v>0.55208333333333326</v>
      </c>
    </row>
    <row r="12" spans="1:254" s="81" customFormat="1" ht="18" customHeight="1" x14ac:dyDescent="0.4">
      <c r="A12" s="77"/>
      <c r="B12" s="152"/>
      <c r="C12" s="78"/>
      <c r="D12" s="25"/>
      <c r="E12" s="79"/>
      <c r="F12" s="80"/>
    </row>
    <row r="13" spans="1:254" ht="19.5" customHeight="1" x14ac:dyDescent="0.4">
      <c r="A13" s="82">
        <f>4</f>
        <v>4</v>
      </c>
      <c r="B13" s="153"/>
      <c r="C13" s="7" t="s">
        <v>11</v>
      </c>
      <c r="D13" s="28"/>
      <c r="E13" s="83"/>
      <c r="F13" s="84">
        <f>F11+TIME(0,E11,0)</f>
        <v>0.55555555555555547</v>
      </c>
    </row>
    <row r="14" spans="1:254" ht="19.5" customHeight="1" x14ac:dyDescent="0.4">
      <c r="A14" s="82">
        <f>A13+0.01</f>
        <v>4.01</v>
      </c>
      <c r="B14" s="153" t="s">
        <v>8</v>
      </c>
      <c r="C14" s="7" t="s">
        <v>74</v>
      </c>
      <c r="D14" s="28" t="s">
        <v>37</v>
      </c>
      <c r="E14" s="83">
        <v>3</v>
      </c>
      <c r="F14" s="52">
        <f t="shared" ref="F14:F22" si="0">F13+TIME(0,E13,0)</f>
        <v>0.55555555555555547</v>
      </c>
    </row>
    <row r="15" spans="1:254" ht="19.5" customHeight="1" x14ac:dyDescent="0.4">
      <c r="A15" s="82">
        <f t="shared" ref="A15:A17" si="1">A14+0.01</f>
        <v>4.0199999999999996</v>
      </c>
      <c r="B15" s="153" t="s">
        <v>8</v>
      </c>
      <c r="C15" s="7" t="s">
        <v>112</v>
      </c>
      <c r="D15" s="28" t="s">
        <v>12</v>
      </c>
      <c r="E15" s="83">
        <v>5</v>
      </c>
      <c r="F15" s="52">
        <f t="shared" si="0"/>
        <v>0.5576388888888888</v>
      </c>
    </row>
    <row r="16" spans="1:254" ht="19.5" customHeight="1" x14ac:dyDescent="0.4">
      <c r="A16" s="82">
        <f t="shared" si="1"/>
        <v>4.0299999999999994</v>
      </c>
      <c r="B16" s="153" t="s">
        <v>75</v>
      </c>
      <c r="C16" s="7" t="s">
        <v>76</v>
      </c>
      <c r="D16" s="28" t="s">
        <v>12</v>
      </c>
      <c r="E16" s="83">
        <v>10</v>
      </c>
      <c r="F16" s="52">
        <f t="shared" si="0"/>
        <v>0.56111111111111101</v>
      </c>
    </row>
    <row r="17" spans="1:11" ht="22.5" customHeight="1" x14ac:dyDescent="0.4">
      <c r="A17" s="82">
        <f t="shared" si="1"/>
        <v>4.0399999999999991</v>
      </c>
      <c r="B17" s="153" t="s">
        <v>8</v>
      </c>
      <c r="C17" s="7" t="s">
        <v>113</v>
      </c>
      <c r="D17" s="28" t="s">
        <v>12</v>
      </c>
      <c r="E17" s="83">
        <v>3</v>
      </c>
      <c r="F17" s="52">
        <f t="shared" si="0"/>
        <v>0.56805555555555542</v>
      </c>
    </row>
    <row r="18" spans="1:11" ht="19.5" customHeight="1" x14ac:dyDescent="0.4">
      <c r="A18" s="105">
        <f t="shared" ref="A18:A19" si="2">A17+0.01</f>
        <v>4.0499999999999989</v>
      </c>
      <c r="B18" s="154" t="s">
        <v>8</v>
      </c>
      <c r="C18" s="127" t="s">
        <v>82</v>
      </c>
      <c r="D18" s="32" t="s">
        <v>13</v>
      </c>
      <c r="E18" s="107">
        <v>20</v>
      </c>
      <c r="F18" s="76">
        <f t="shared" si="0"/>
        <v>0.57013888888888875</v>
      </c>
    </row>
    <row r="19" spans="1:11" ht="35.5" customHeight="1" x14ac:dyDescent="0.4">
      <c r="A19" s="105">
        <f t="shared" si="2"/>
        <v>4.0599999999999987</v>
      </c>
      <c r="B19" s="154" t="s">
        <v>10</v>
      </c>
      <c r="C19" s="127" t="s">
        <v>87</v>
      </c>
      <c r="D19" s="32" t="s">
        <v>54</v>
      </c>
      <c r="E19" s="107">
        <v>3</v>
      </c>
      <c r="F19" s="76">
        <f t="shared" si="0"/>
        <v>0.58402777777777759</v>
      </c>
    </row>
    <row r="20" spans="1:11" ht="27.5" customHeight="1" x14ac:dyDescent="0.4">
      <c r="A20" s="82">
        <v>4.07</v>
      </c>
      <c r="B20" s="153" t="s">
        <v>10</v>
      </c>
      <c r="C20" s="7" t="s">
        <v>91</v>
      </c>
      <c r="D20" s="28" t="s">
        <v>92</v>
      </c>
      <c r="E20" s="83">
        <v>3</v>
      </c>
      <c r="F20" s="76">
        <f t="shared" si="0"/>
        <v>0.58611111111111092</v>
      </c>
    </row>
    <row r="21" spans="1:11" ht="31.5" customHeight="1" x14ac:dyDescent="0.4">
      <c r="A21" s="128"/>
      <c r="B21" s="155"/>
      <c r="C21" s="130"/>
      <c r="D21" s="129"/>
      <c r="E21" s="131"/>
      <c r="F21" s="76">
        <f t="shared" si="0"/>
        <v>0.58819444444444424</v>
      </c>
    </row>
    <row r="22" spans="1:11" ht="19.5" customHeight="1" x14ac:dyDescent="0.4">
      <c r="A22" s="87">
        <v>5</v>
      </c>
      <c r="B22" s="156"/>
      <c r="C22" s="88" t="s">
        <v>15</v>
      </c>
      <c r="D22" s="40"/>
      <c r="E22" s="89"/>
      <c r="F22" s="76">
        <f t="shared" si="0"/>
        <v>0.58819444444444424</v>
      </c>
    </row>
    <row r="23" spans="1:11" ht="19.5" customHeight="1" x14ac:dyDescent="0.4">
      <c r="A23" s="97">
        <f>A22+0.01</f>
        <v>5.01</v>
      </c>
      <c r="B23" s="168" t="s">
        <v>52</v>
      </c>
      <c r="C23" s="139" t="s">
        <v>29</v>
      </c>
      <c r="D23" s="140" t="s">
        <v>59</v>
      </c>
      <c r="E23" s="191"/>
      <c r="F23" s="141">
        <f t="shared" ref="F23:F65" si="3">F22+TIME(0,E22,0)</f>
        <v>0.58819444444444424</v>
      </c>
    </row>
    <row r="24" spans="1:11" ht="19.5" customHeight="1" x14ac:dyDescent="0.4">
      <c r="A24" s="82">
        <f>A23+0.01</f>
        <v>5.0199999999999996</v>
      </c>
      <c r="B24" s="157"/>
      <c r="C24" s="7" t="s">
        <v>30</v>
      </c>
      <c r="D24" s="8"/>
      <c r="E24" s="42"/>
      <c r="F24" s="9">
        <f t="shared" si="3"/>
        <v>0.58819444444444424</v>
      </c>
    </row>
    <row r="25" spans="1:11" ht="26" customHeight="1" x14ac:dyDescent="0.4">
      <c r="A25" s="1">
        <f t="shared" ref="A25" si="4">A24+0.001</f>
        <v>5.0209999999999999</v>
      </c>
      <c r="B25" s="157" t="s">
        <v>52</v>
      </c>
      <c r="C25" s="121" t="s">
        <v>70</v>
      </c>
      <c r="D25" s="8" t="s">
        <v>42</v>
      </c>
      <c r="E25" s="42">
        <v>3</v>
      </c>
      <c r="F25" s="9">
        <f t="shared" si="3"/>
        <v>0.58819444444444424</v>
      </c>
      <c r="K25" s="121"/>
    </row>
    <row r="26" spans="1:11" ht="24.5" customHeight="1" x14ac:dyDescent="0.4">
      <c r="A26" s="1">
        <f>A25+0.001</f>
        <v>5.0220000000000002</v>
      </c>
      <c r="B26" s="157" t="s">
        <v>52</v>
      </c>
      <c r="C26" s="121" t="s">
        <v>71</v>
      </c>
      <c r="D26" s="8" t="s">
        <v>42</v>
      </c>
      <c r="E26" s="42">
        <v>3</v>
      </c>
      <c r="F26" s="9">
        <f t="shared" si="3"/>
        <v>0.59027777777777757</v>
      </c>
    </row>
    <row r="27" spans="1:11" s="4" customFormat="1" ht="19.5" customHeight="1" x14ac:dyDescent="0.4">
      <c r="A27" s="90">
        <f>A24+0.01</f>
        <v>5.0299999999999994</v>
      </c>
      <c r="B27" s="158" t="s">
        <v>52</v>
      </c>
      <c r="C27" s="2" t="s">
        <v>31</v>
      </c>
      <c r="E27" s="91"/>
      <c r="F27" s="9">
        <f t="shared" si="3"/>
        <v>0.59236111111111089</v>
      </c>
    </row>
    <row r="28" spans="1:11" s="4" customFormat="1" ht="45" customHeight="1" x14ac:dyDescent="0.4">
      <c r="A28" s="5">
        <f>A27+0.001</f>
        <v>5.0309999999999997</v>
      </c>
      <c r="B28" s="159" t="s">
        <v>77</v>
      </c>
      <c r="C28" s="13" t="s">
        <v>80</v>
      </c>
      <c r="D28" s="6" t="s">
        <v>39</v>
      </c>
      <c r="E28" s="41">
        <v>0</v>
      </c>
      <c r="F28" s="12">
        <f t="shared" si="3"/>
        <v>0.59236111111111089</v>
      </c>
    </row>
    <row r="29" spans="1:11" s="4" customFormat="1" ht="18.75" customHeight="1" x14ac:dyDescent="0.4">
      <c r="A29" s="192">
        <f>A27+0.01</f>
        <v>5.0399999999999991</v>
      </c>
      <c r="B29" s="193" t="s">
        <v>52</v>
      </c>
      <c r="C29" s="194" t="s">
        <v>32</v>
      </c>
      <c r="D29" s="195" t="s">
        <v>37</v>
      </c>
      <c r="E29" s="196"/>
      <c r="F29" s="197">
        <f t="shared" si="3"/>
        <v>0.59236111111111089</v>
      </c>
    </row>
    <row r="30" spans="1:11" s="4" customFormat="1" ht="19.5" customHeight="1" x14ac:dyDescent="0.4">
      <c r="A30" s="90">
        <f t="shared" ref="A30" si="5">A29+0.01</f>
        <v>5.0499999999999989</v>
      </c>
      <c r="B30" s="158"/>
      <c r="C30" s="2" t="s">
        <v>33</v>
      </c>
      <c r="E30" s="91"/>
      <c r="F30" s="9">
        <f t="shared" si="3"/>
        <v>0.59236111111111089</v>
      </c>
    </row>
    <row r="31" spans="1:11" s="4" customFormat="1" ht="19.5" customHeight="1" x14ac:dyDescent="0.4">
      <c r="A31" s="1">
        <f t="shared" ref="A31:A35" si="6">A30+0.001</f>
        <v>5.0509999999999993</v>
      </c>
      <c r="B31" s="158" t="s">
        <v>52</v>
      </c>
      <c r="C31" s="14" t="s">
        <v>95</v>
      </c>
      <c r="D31" s="3" t="s">
        <v>53</v>
      </c>
      <c r="E31" s="91">
        <v>5</v>
      </c>
      <c r="F31" s="9">
        <f t="shared" si="3"/>
        <v>0.59236111111111089</v>
      </c>
    </row>
    <row r="32" spans="1:11" s="4" customFormat="1" ht="23.5" customHeight="1" x14ac:dyDescent="0.4">
      <c r="A32" s="1">
        <f t="shared" si="6"/>
        <v>5.0519999999999996</v>
      </c>
      <c r="B32" s="158" t="s">
        <v>52</v>
      </c>
      <c r="C32" s="143" t="s">
        <v>96</v>
      </c>
      <c r="D32" s="3" t="s">
        <v>53</v>
      </c>
      <c r="E32" s="91">
        <v>3</v>
      </c>
      <c r="F32" s="9">
        <f t="shared" si="3"/>
        <v>0.5958333333333331</v>
      </c>
    </row>
    <row r="33" spans="1:6" s="4" customFormat="1" ht="26" customHeight="1" x14ac:dyDescent="0.4">
      <c r="A33" s="1">
        <f t="shared" si="6"/>
        <v>5.0529999999999999</v>
      </c>
      <c r="B33" s="158" t="s">
        <v>52</v>
      </c>
      <c r="C33" s="14" t="s">
        <v>97</v>
      </c>
      <c r="D33" s="3" t="s">
        <v>53</v>
      </c>
      <c r="E33" s="91">
        <v>3</v>
      </c>
      <c r="F33" s="9">
        <f t="shared" si="3"/>
        <v>0.59791666666666643</v>
      </c>
    </row>
    <row r="34" spans="1:6" s="4" customFormat="1" ht="19.5" customHeight="1" x14ac:dyDescent="0.4">
      <c r="A34" s="1">
        <f t="shared" si="6"/>
        <v>5.0540000000000003</v>
      </c>
      <c r="B34" s="158" t="s">
        <v>52</v>
      </c>
      <c r="C34" s="14" t="s">
        <v>98</v>
      </c>
      <c r="D34" s="3" t="s">
        <v>53</v>
      </c>
      <c r="E34" s="91">
        <v>3</v>
      </c>
      <c r="F34" s="9">
        <f t="shared" si="3"/>
        <v>0.59999999999999976</v>
      </c>
    </row>
    <row r="35" spans="1:6" s="4" customFormat="1" ht="22" customHeight="1" x14ac:dyDescent="0.4">
      <c r="A35" s="1">
        <f t="shared" si="6"/>
        <v>5.0550000000000006</v>
      </c>
      <c r="B35" s="158" t="s">
        <v>52</v>
      </c>
      <c r="C35" s="14" t="s">
        <v>99</v>
      </c>
      <c r="D35" s="3" t="s">
        <v>53</v>
      </c>
      <c r="E35" s="91">
        <v>3</v>
      </c>
      <c r="F35" s="9">
        <f t="shared" si="3"/>
        <v>0.60208333333333308</v>
      </c>
    </row>
    <row r="36" spans="1:6" s="4" customFormat="1" ht="19.5" customHeight="1" x14ac:dyDescent="0.4">
      <c r="A36" s="90">
        <f>A30+0.01</f>
        <v>5.0599999999999987</v>
      </c>
      <c r="B36" s="160"/>
      <c r="C36" s="136" t="s">
        <v>34</v>
      </c>
      <c r="E36" s="137"/>
      <c r="F36" s="9">
        <f t="shared" si="3"/>
        <v>0.60416666666666641</v>
      </c>
    </row>
    <row r="37" spans="1:6" s="4" customFormat="1" ht="26" customHeight="1" x14ac:dyDescent="0.4">
      <c r="A37" s="5">
        <f t="shared" ref="A37:A41" si="7">A36+0.001</f>
        <v>5.0609999999999991</v>
      </c>
      <c r="B37" s="159" t="s">
        <v>77</v>
      </c>
      <c r="C37" s="13" t="s">
        <v>106</v>
      </c>
      <c r="D37" s="6" t="s">
        <v>36</v>
      </c>
      <c r="E37" s="41">
        <v>0</v>
      </c>
      <c r="F37" s="12">
        <f t="shared" si="3"/>
        <v>0.60416666666666641</v>
      </c>
    </row>
    <row r="38" spans="1:6" s="4" customFormat="1" ht="48.5" customHeight="1" x14ac:dyDescent="0.4">
      <c r="A38" s="5">
        <f t="shared" si="7"/>
        <v>5.0619999999999994</v>
      </c>
      <c r="B38" s="159" t="s">
        <v>77</v>
      </c>
      <c r="C38" s="13" t="s">
        <v>107</v>
      </c>
      <c r="D38" s="6" t="s">
        <v>36</v>
      </c>
      <c r="E38" s="41">
        <v>0</v>
      </c>
      <c r="F38" s="12">
        <f t="shared" si="3"/>
        <v>0.60416666666666641</v>
      </c>
    </row>
    <row r="39" spans="1:6" s="4" customFormat="1" ht="36" customHeight="1" x14ac:dyDescent="0.4">
      <c r="A39" s="5">
        <f t="shared" si="7"/>
        <v>5.0629999999999997</v>
      </c>
      <c r="B39" s="159" t="s">
        <v>77</v>
      </c>
      <c r="C39" s="13" t="s">
        <v>108</v>
      </c>
      <c r="D39" s="6" t="s">
        <v>36</v>
      </c>
      <c r="E39" s="41">
        <v>0</v>
      </c>
      <c r="F39" s="12">
        <f t="shared" si="3"/>
        <v>0.60416666666666641</v>
      </c>
    </row>
    <row r="40" spans="1:6" s="134" customFormat="1" ht="26" customHeight="1" x14ac:dyDescent="0.4">
      <c r="A40" s="1">
        <f t="shared" si="7"/>
        <v>5.0640000000000001</v>
      </c>
      <c r="B40" s="161" t="s">
        <v>52</v>
      </c>
      <c r="C40" s="132" t="s">
        <v>117</v>
      </c>
      <c r="D40" s="138" t="s">
        <v>36</v>
      </c>
      <c r="E40" s="133">
        <v>3</v>
      </c>
      <c r="F40" s="9">
        <f t="shared" si="3"/>
        <v>0.60416666666666641</v>
      </c>
    </row>
    <row r="41" spans="1:6" s="134" customFormat="1" ht="15.5" customHeight="1" x14ac:dyDescent="0.4">
      <c r="A41" s="1">
        <f t="shared" si="7"/>
        <v>5.0650000000000004</v>
      </c>
      <c r="B41" s="161" t="s">
        <v>52</v>
      </c>
      <c r="C41" s="132" t="s">
        <v>93</v>
      </c>
      <c r="D41" s="138" t="s">
        <v>36</v>
      </c>
      <c r="E41" s="133">
        <v>5</v>
      </c>
      <c r="F41" s="9">
        <f t="shared" si="3"/>
        <v>0.60624999999999973</v>
      </c>
    </row>
    <row r="42" spans="1:6" s="4" customFormat="1" ht="19.5" customHeight="1" x14ac:dyDescent="0.4">
      <c r="A42" s="135">
        <f>A36+0.01</f>
        <v>5.0699999999999985</v>
      </c>
      <c r="B42" s="160"/>
      <c r="C42" s="136" t="s">
        <v>35</v>
      </c>
      <c r="E42" s="137"/>
      <c r="F42" s="9">
        <f t="shared" si="3"/>
        <v>0.60972222222222194</v>
      </c>
    </row>
    <row r="43" spans="1:6" s="4" customFormat="1" ht="19.5" customHeight="1" x14ac:dyDescent="0.4">
      <c r="A43" s="1">
        <f t="shared" ref="A43:A45" si="8">A42+0.001</f>
        <v>5.0709999999999988</v>
      </c>
      <c r="B43" s="158" t="s">
        <v>52</v>
      </c>
      <c r="C43" s="14" t="s">
        <v>88</v>
      </c>
      <c r="D43" s="3" t="s">
        <v>54</v>
      </c>
      <c r="E43" s="91">
        <v>3</v>
      </c>
      <c r="F43" s="9">
        <f t="shared" si="3"/>
        <v>0.60972222222222194</v>
      </c>
    </row>
    <row r="44" spans="1:6" s="4" customFormat="1" ht="19.5" customHeight="1" x14ac:dyDescent="0.4">
      <c r="A44" s="1">
        <f t="shared" si="8"/>
        <v>5.0719999999999992</v>
      </c>
      <c r="B44" s="158" t="s">
        <v>52</v>
      </c>
      <c r="C44" s="14" t="s">
        <v>89</v>
      </c>
      <c r="D44" s="3" t="s">
        <v>54</v>
      </c>
      <c r="E44" s="91">
        <v>3</v>
      </c>
      <c r="F44" s="9">
        <f t="shared" si="3"/>
        <v>0.61180555555555527</v>
      </c>
    </row>
    <row r="45" spans="1:6" s="4" customFormat="1" ht="19.5" customHeight="1" x14ac:dyDescent="0.4">
      <c r="A45" s="1">
        <f t="shared" si="8"/>
        <v>5.0729999999999995</v>
      </c>
      <c r="B45" s="158" t="s">
        <v>52</v>
      </c>
      <c r="C45" s="14" t="s">
        <v>90</v>
      </c>
      <c r="D45" s="3" t="s">
        <v>54</v>
      </c>
      <c r="E45" s="91">
        <v>5</v>
      </c>
      <c r="F45" s="9">
        <f t="shared" si="3"/>
        <v>0.6138888888888886</v>
      </c>
    </row>
    <row r="46" spans="1:6" s="4" customFormat="1" ht="19.5" customHeight="1" x14ac:dyDescent="0.4">
      <c r="A46" s="90">
        <f t="shared" ref="A46" si="9">A42+0.01</f>
        <v>5.0799999999999983</v>
      </c>
      <c r="B46" s="158"/>
      <c r="C46" s="2" t="s">
        <v>40</v>
      </c>
      <c r="D46" s="3"/>
      <c r="E46" s="91"/>
      <c r="F46" s="9">
        <f t="shared" si="3"/>
        <v>0.61736111111111081</v>
      </c>
    </row>
    <row r="47" spans="1:6" s="4" customFormat="1" ht="19.5" customHeight="1" x14ac:dyDescent="0.4">
      <c r="A47" s="1">
        <f>A46+0.001</f>
        <v>5.0809999999999986</v>
      </c>
      <c r="B47" s="158" t="s">
        <v>52</v>
      </c>
      <c r="C47" s="14" t="s">
        <v>64</v>
      </c>
      <c r="D47" s="3" t="s">
        <v>38</v>
      </c>
      <c r="E47" s="91">
        <v>3</v>
      </c>
      <c r="F47" s="9">
        <f t="shared" si="3"/>
        <v>0.61736111111111081</v>
      </c>
    </row>
    <row r="48" spans="1:6" s="4" customFormat="1" ht="19.5" customHeight="1" x14ac:dyDescent="0.4">
      <c r="A48" s="1">
        <f t="shared" ref="A48:A54" si="10">A47+0.001</f>
        <v>5.081999999999999</v>
      </c>
      <c r="B48" s="158" t="s">
        <v>52</v>
      </c>
      <c r="C48" s="14" t="s">
        <v>65</v>
      </c>
      <c r="D48" s="3" t="s">
        <v>38</v>
      </c>
      <c r="E48" s="91">
        <v>3</v>
      </c>
      <c r="F48" s="9">
        <f t="shared" si="3"/>
        <v>0.61944444444444413</v>
      </c>
    </row>
    <row r="49" spans="1:6" s="4" customFormat="1" ht="19.5" customHeight="1" x14ac:dyDescent="0.4">
      <c r="A49" s="1">
        <f t="shared" si="10"/>
        <v>5.0829999999999993</v>
      </c>
      <c r="B49" s="158" t="s">
        <v>52</v>
      </c>
      <c r="C49" s="14" t="s">
        <v>116</v>
      </c>
      <c r="D49" s="3" t="s">
        <v>38</v>
      </c>
      <c r="E49" s="91">
        <v>3</v>
      </c>
      <c r="F49" s="9">
        <f t="shared" si="3"/>
        <v>0.62152777777777746</v>
      </c>
    </row>
    <row r="50" spans="1:6" s="4" customFormat="1" ht="19.5" customHeight="1" x14ac:dyDescent="0.4">
      <c r="A50" s="1">
        <f t="shared" si="10"/>
        <v>5.0839999999999996</v>
      </c>
      <c r="B50" s="158" t="s">
        <v>52</v>
      </c>
      <c r="C50" s="14" t="s">
        <v>66</v>
      </c>
      <c r="D50" s="3" t="s">
        <v>38</v>
      </c>
      <c r="E50" s="91">
        <v>3</v>
      </c>
      <c r="F50" s="9">
        <f t="shared" si="3"/>
        <v>0.62361111111111078</v>
      </c>
    </row>
    <row r="51" spans="1:6" s="4" customFormat="1" ht="19.5" customHeight="1" x14ac:dyDescent="0.4">
      <c r="A51" s="174"/>
      <c r="B51" s="175"/>
      <c r="C51" s="176" t="s">
        <v>114</v>
      </c>
      <c r="D51" s="177" t="s">
        <v>7</v>
      </c>
      <c r="E51" s="178">
        <v>10</v>
      </c>
      <c r="F51" s="179">
        <f>TIME(15,0,0)</f>
        <v>0.625</v>
      </c>
    </row>
    <row r="52" spans="1:6" s="4" customFormat="1" ht="19.5" customHeight="1" x14ac:dyDescent="0.4">
      <c r="A52" s="1">
        <f>A50+0.001</f>
        <v>5.085</v>
      </c>
      <c r="B52" s="158" t="s">
        <v>52</v>
      </c>
      <c r="C52" s="14" t="s">
        <v>67</v>
      </c>
      <c r="D52" s="3" t="s">
        <v>38</v>
      </c>
      <c r="E52" s="91">
        <v>3</v>
      </c>
      <c r="F52" s="9">
        <f t="shared" si="3"/>
        <v>0.63194444444444442</v>
      </c>
    </row>
    <row r="53" spans="1:6" s="4" customFormat="1" ht="19.5" customHeight="1" x14ac:dyDescent="0.4">
      <c r="A53" s="1">
        <f t="shared" si="10"/>
        <v>5.0860000000000003</v>
      </c>
      <c r="B53" s="158" t="s">
        <v>52</v>
      </c>
      <c r="C53" s="14" t="s">
        <v>68</v>
      </c>
      <c r="D53" s="3" t="s">
        <v>38</v>
      </c>
      <c r="E53" s="91">
        <v>3</v>
      </c>
      <c r="F53" s="9">
        <f t="shared" si="3"/>
        <v>0.63402777777777775</v>
      </c>
    </row>
    <row r="54" spans="1:6" ht="19.5" customHeight="1" x14ac:dyDescent="0.4">
      <c r="A54" s="15">
        <f t="shared" si="10"/>
        <v>5.0870000000000006</v>
      </c>
      <c r="B54" s="157" t="s">
        <v>52</v>
      </c>
      <c r="C54" s="121" t="s">
        <v>69</v>
      </c>
      <c r="D54" s="8" t="s">
        <v>38</v>
      </c>
      <c r="E54" s="42">
        <v>3</v>
      </c>
      <c r="F54" s="9">
        <f t="shared" si="3"/>
        <v>0.63611111111111107</v>
      </c>
    </row>
    <row r="55" spans="1:6" ht="19.5" customHeight="1" x14ac:dyDescent="0.4">
      <c r="A55" s="82">
        <f>A46+0.01</f>
        <v>5.0899999999999981</v>
      </c>
      <c r="B55" s="157"/>
      <c r="C55" s="7" t="s">
        <v>28</v>
      </c>
      <c r="E55" s="42"/>
      <c r="F55" s="9">
        <f t="shared" si="3"/>
        <v>0.6381944444444444</v>
      </c>
    </row>
    <row r="56" spans="1:6" s="92" customFormat="1" ht="24" customHeight="1" x14ac:dyDescent="0.4">
      <c r="A56" s="15">
        <f t="shared" ref="A56" si="11">A55+0.001</f>
        <v>5.0909999999999984</v>
      </c>
      <c r="B56" s="157" t="s">
        <v>52</v>
      </c>
      <c r="C56" s="38" t="s">
        <v>115</v>
      </c>
      <c r="D56" s="39" t="s">
        <v>41</v>
      </c>
      <c r="E56" s="42">
        <v>3</v>
      </c>
      <c r="F56" s="9">
        <f t="shared" si="3"/>
        <v>0.6381944444444444</v>
      </c>
    </row>
    <row r="57" spans="1:6" ht="19.5" customHeight="1" x14ac:dyDescent="0.4">
      <c r="A57" s="15"/>
      <c r="B57" s="157"/>
      <c r="C57" s="93"/>
      <c r="D57" s="8"/>
      <c r="E57" s="42"/>
      <c r="F57" s="9">
        <f t="shared" si="3"/>
        <v>0.64027777777777772</v>
      </c>
    </row>
    <row r="58" spans="1:6" ht="21.5" customHeight="1" x14ac:dyDescent="0.4">
      <c r="A58" s="82">
        <v>6</v>
      </c>
      <c r="B58" s="157"/>
      <c r="C58" s="7" t="s">
        <v>16</v>
      </c>
      <c r="D58" s="8"/>
      <c r="E58" s="42"/>
      <c r="F58" s="9">
        <f t="shared" si="3"/>
        <v>0.64027777777777772</v>
      </c>
    </row>
    <row r="59" spans="1:6" ht="19.5" customHeight="1" x14ac:dyDescent="0.4">
      <c r="A59" s="192">
        <f t="shared" ref="A59:A68" si="12">A58+0.01</f>
        <v>6.01</v>
      </c>
      <c r="B59" s="198" t="s">
        <v>8</v>
      </c>
      <c r="C59" s="194" t="s">
        <v>29</v>
      </c>
      <c r="D59" s="195" t="s">
        <v>59</v>
      </c>
      <c r="E59" s="199"/>
      <c r="F59" s="197">
        <f t="shared" si="3"/>
        <v>0.64027777777777772</v>
      </c>
    </row>
    <row r="60" spans="1:6" ht="19.5" customHeight="1" x14ac:dyDescent="0.4">
      <c r="A60" s="192">
        <f>A59+0.01</f>
        <v>6.02</v>
      </c>
      <c r="B60" s="198" t="s">
        <v>8</v>
      </c>
      <c r="C60" s="194" t="s">
        <v>30</v>
      </c>
      <c r="D60" s="195" t="s">
        <v>42</v>
      </c>
      <c r="E60" s="199"/>
      <c r="F60" s="197">
        <f t="shared" si="3"/>
        <v>0.64027777777777772</v>
      </c>
    </row>
    <row r="61" spans="1:6" ht="19.5" customHeight="1" x14ac:dyDescent="0.4">
      <c r="A61" s="192">
        <f>A60+0.01</f>
        <v>6.0299999999999994</v>
      </c>
      <c r="B61" s="198" t="s">
        <v>8</v>
      </c>
      <c r="C61" s="194" t="s">
        <v>31</v>
      </c>
      <c r="D61" s="195" t="s">
        <v>39</v>
      </c>
      <c r="E61" s="199"/>
      <c r="F61" s="197">
        <f t="shared" si="3"/>
        <v>0.64027777777777772</v>
      </c>
    </row>
    <row r="62" spans="1:6" s="4" customFormat="1" ht="19.5" customHeight="1" x14ac:dyDescent="0.4">
      <c r="A62" s="192">
        <f>A61+0.01</f>
        <v>6.0399999999999991</v>
      </c>
      <c r="B62" s="198" t="s">
        <v>8</v>
      </c>
      <c r="C62" s="194" t="s">
        <v>32</v>
      </c>
      <c r="D62" s="195" t="s">
        <v>37</v>
      </c>
      <c r="E62" s="199"/>
      <c r="F62" s="197">
        <f t="shared" si="3"/>
        <v>0.64027777777777772</v>
      </c>
    </row>
    <row r="63" spans="1:6" s="96" customFormat="1" ht="19.5" customHeight="1" x14ac:dyDescent="0.4">
      <c r="A63" s="97">
        <f t="shared" si="12"/>
        <v>6.0499999999999989</v>
      </c>
      <c r="B63" s="166" t="s">
        <v>8</v>
      </c>
      <c r="C63" s="139" t="s">
        <v>43</v>
      </c>
      <c r="D63" s="140" t="s">
        <v>58</v>
      </c>
      <c r="E63" s="202"/>
      <c r="F63" s="141">
        <f t="shared" si="3"/>
        <v>0.64027777777777772</v>
      </c>
    </row>
    <row r="64" spans="1:6" s="96" customFormat="1" ht="19.5" customHeight="1" x14ac:dyDescent="0.4">
      <c r="A64" s="192">
        <f t="shared" si="12"/>
        <v>6.0599999999999987</v>
      </c>
      <c r="B64" s="198"/>
      <c r="C64" s="194" t="s">
        <v>33</v>
      </c>
      <c r="D64" s="200"/>
      <c r="E64" s="199"/>
      <c r="F64" s="197">
        <f t="shared" si="3"/>
        <v>0.64027777777777772</v>
      </c>
    </row>
    <row r="65" spans="1:6" ht="19.5" customHeight="1" x14ac:dyDescent="0.4">
      <c r="A65" s="87">
        <f>A64+0.01</f>
        <v>6.0699999999999985</v>
      </c>
      <c r="C65" s="144" t="s">
        <v>34</v>
      </c>
      <c r="E65" s="113"/>
      <c r="F65" s="9">
        <f t="shared" si="3"/>
        <v>0.64027777777777772</v>
      </c>
    </row>
    <row r="66" spans="1:6" ht="27" customHeight="1" x14ac:dyDescent="0.4">
      <c r="A66" s="16">
        <f t="shared" ref="A66" si="13">A65+0.001</f>
        <v>6.0709999999999988</v>
      </c>
      <c r="B66" s="165" t="s">
        <v>79</v>
      </c>
      <c r="C66" s="17" t="s">
        <v>100</v>
      </c>
      <c r="D66" s="11" t="s">
        <v>36</v>
      </c>
      <c r="E66" s="43">
        <v>0</v>
      </c>
      <c r="F66" s="12">
        <f t="shared" ref="F66:F114" si="14">F65+TIME(0,E65,0)</f>
        <v>0.64027777777777772</v>
      </c>
    </row>
    <row r="67" spans="1:6" ht="19.5" customHeight="1" x14ac:dyDescent="0.4">
      <c r="A67" s="97">
        <f>A65+0.01</f>
        <v>6.0799999999999983</v>
      </c>
      <c r="B67" s="166" t="s">
        <v>8</v>
      </c>
      <c r="C67" s="139" t="s">
        <v>35</v>
      </c>
      <c r="D67" s="140" t="s">
        <v>54</v>
      </c>
      <c r="E67" s="98"/>
      <c r="F67" s="141">
        <f t="shared" si="14"/>
        <v>0.64027777777777772</v>
      </c>
    </row>
    <row r="68" spans="1:6" ht="19.5" customHeight="1" x14ac:dyDescent="0.4">
      <c r="A68" s="97">
        <f t="shared" si="12"/>
        <v>6.0899999999999981</v>
      </c>
      <c r="B68" s="166" t="s">
        <v>8</v>
      </c>
      <c r="C68" s="139" t="s">
        <v>40</v>
      </c>
      <c r="D68" s="140" t="s">
        <v>38</v>
      </c>
      <c r="E68" s="98"/>
      <c r="F68" s="141">
        <f t="shared" si="14"/>
        <v>0.64027777777777772</v>
      </c>
    </row>
    <row r="69" spans="1:6" ht="19.5" customHeight="1" x14ac:dyDescent="0.4">
      <c r="A69" s="97">
        <f>A68+0.01</f>
        <v>6.0999999999999979</v>
      </c>
      <c r="B69" s="166" t="s">
        <v>8</v>
      </c>
      <c r="C69" s="139" t="s">
        <v>28</v>
      </c>
      <c r="D69" s="140" t="s">
        <v>41</v>
      </c>
      <c r="E69" s="98"/>
      <c r="F69" s="141">
        <f t="shared" si="14"/>
        <v>0.64027777777777772</v>
      </c>
    </row>
    <row r="70" spans="1:6" ht="19.5" customHeight="1" x14ac:dyDescent="0.4">
      <c r="A70" s="85"/>
      <c r="B70" s="167"/>
      <c r="C70" s="99"/>
      <c r="D70" s="27"/>
      <c r="E70" s="86"/>
      <c r="F70" s="9">
        <f t="shared" si="14"/>
        <v>0.64027777777777772</v>
      </c>
    </row>
    <row r="71" spans="1:6" ht="19.5" customHeight="1" x14ac:dyDescent="0.4">
      <c r="A71" s="82">
        <v>7</v>
      </c>
      <c r="B71" s="162"/>
      <c r="C71" s="7" t="s">
        <v>60</v>
      </c>
      <c r="D71" s="28"/>
      <c r="E71" s="83"/>
      <c r="F71" s="9">
        <f t="shared" si="14"/>
        <v>0.64027777777777772</v>
      </c>
    </row>
    <row r="72" spans="1:6" ht="19.5" customHeight="1" x14ac:dyDescent="0.4">
      <c r="A72" s="82">
        <f t="shared" ref="A72:A98" si="15">A71+0.01</f>
        <v>7.01</v>
      </c>
      <c r="C72" s="7" t="s">
        <v>29</v>
      </c>
      <c r="E72" s="100"/>
      <c r="F72" s="9">
        <f t="shared" si="14"/>
        <v>0.64027777777777772</v>
      </c>
    </row>
    <row r="73" spans="1:6" ht="45.5" customHeight="1" x14ac:dyDescent="0.4">
      <c r="A73" s="5">
        <f>A72+0.001</f>
        <v>7.0110000000000001</v>
      </c>
      <c r="B73" s="165" t="s">
        <v>77</v>
      </c>
      <c r="C73" s="17" t="s">
        <v>78</v>
      </c>
      <c r="D73" s="29" t="s">
        <v>59</v>
      </c>
      <c r="E73" s="43">
        <v>0</v>
      </c>
      <c r="F73" s="12">
        <f t="shared" si="14"/>
        <v>0.64027777777777772</v>
      </c>
    </row>
    <row r="74" spans="1:6" s="96" customFormat="1" ht="17" customHeight="1" x14ac:dyDescent="0.4">
      <c r="A74" s="1">
        <f>A73+0.001</f>
        <v>7.0120000000000005</v>
      </c>
      <c r="B74" s="203" t="s">
        <v>52</v>
      </c>
      <c r="C74" s="173" t="s">
        <v>121</v>
      </c>
      <c r="D74" s="204" t="s">
        <v>59</v>
      </c>
      <c r="E74" s="95">
        <v>3</v>
      </c>
      <c r="F74" s="9">
        <f t="shared" si="14"/>
        <v>0.64027777777777772</v>
      </c>
    </row>
    <row r="75" spans="1:6" s="96" customFormat="1" ht="17" customHeight="1" x14ac:dyDescent="0.4">
      <c r="A75" s="1">
        <f>A74+0.001</f>
        <v>7.0130000000000008</v>
      </c>
      <c r="B75" s="203" t="s">
        <v>52</v>
      </c>
      <c r="C75" s="173" t="s">
        <v>118</v>
      </c>
      <c r="D75" s="204" t="s">
        <v>59</v>
      </c>
      <c r="E75" s="95">
        <v>3</v>
      </c>
      <c r="F75" s="9">
        <f t="shared" si="14"/>
        <v>0.64236111111111105</v>
      </c>
    </row>
    <row r="76" spans="1:6" s="101" customFormat="1" ht="19.5" customHeight="1" x14ac:dyDescent="0.4">
      <c r="A76" s="82">
        <f>A72+0.01</f>
        <v>7.02</v>
      </c>
      <c r="B76" s="157"/>
      <c r="C76" s="7" t="s">
        <v>30</v>
      </c>
      <c r="D76" s="8"/>
      <c r="E76" s="83"/>
      <c r="F76" s="9">
        <f t="shared" si="14"/>
        <v>0.64444444444444438</v>
      </c>
    </row>
    <row r="77" spans="1:6" s="101" customFormat="1" ht="19.5" customHeight="1" x14ac:dyDescent="0.4">
      <c r="A77" s="1">
        <f>A76+0.001</f>
        <v>7.0209999999999999</v>
      </c>
      <c r="B77" s="162" t="s">
        <v>52</v>
      </c>
      <c r="C77" s="121" t="s">
        <v>72</v>
      </c>
      <c r="D77" s="8" t="s">
        <v>42</v>
      </c>
      <c r="E77" s="83">
        <v>7</v>
      </c>
      <c r="F77" s="9">
        <f t="shared" si="14"/>
        <v>0.64444444444444438</v>
      </c>
    </row>
    <row r="78" spans="1:6" ht="19.5" customHeight="1" x14ac:dyDescent="0.4">
      <c r="A78" s="82">
        <f>A76+0.01</f>
        <v>7.0299999999999994</v>
      </c>
      <c r="B78" s="10"/>
      <c r="C78" s="205" t="s">
        <v>45</v>
      </c>
      <c r="E78" s="42"/>
      <c r="F78" s="9">
        <f t="shared" si="14"/>
        <v>0.64930555555555547</v>
      </c>
    </row>
    <row r="79" spans="1:6" ht="19.5" customHeight="1" x14ac:dyDescent="0.4">
      <c r="A79" s="82"/>
      <c r="B79" s="157" t="s">
        <v>52</v>
      </c>
      <c r="C79" s="205" t="s">
        <v>119</v>
      </c>
      <c r="D79" s="205" t="s">
        <v>7</v>
      </c>
      <c r="E79" s="42">
        <v>10</v>
      </c>
      <c r="F79" s="9">
        <f t="shared" si="14"/>
        <v>0.64930555555555547</v>
      </c>
    </row>
    <row r="80" spans="1:6" ht="19.5" customHeight="1" x14ac:dyDescent="0.4">
      <c r="A80" s="82">
        <f>A78+0.01</f>
        <v>7.0399999999999991</v>
      </c>
      <c r="B80" s="157"/>
      <c r="C80" s="7" t="s">
        <v>31</v>
      </c>
      <c r="E80" s="42"/>
      <c r="F80" s="9">
        <f t="shared" si="14"/>
        <v>0.65624999999999989</v>
      </c>
    </row>
    <row r="81" spans="1:6" ht="45.5" customHeight="1" x14ac:dyDescent="0.4">
      <c r="A81" s="5">
        <f>A80+0.001</f>
        <v>7.0409999999999995</v>
      </c>
      <c r="B81" s="165" t="s">
        <v>77</v>
      </c>
      <c r="C81" s="17" t="s">
        <v>81</v>
      </c>
      <c r="D81" s="11" t="s">
        <v>39</v>
      </c>
      <c r="E81" s="43">
        <v>0</v>
      </c>
      <c r="F81" s="12">
        <f t="shared" si="14"/>
        <v>0.65624999999999989</v>
      </c>
    </row>
    <row r="82" spans="1:6" s="4" customFormat="1" ht="19.5" customHeight="1" x14ac:dyDescent="0.4">
      <c r="A82" s="192">
        <f>A80+0.01</f>
        <v>7.0499999999999989</v>
      </c>
      <c r="B82" s="193" t="s">
        <v>52</v>
      </c>
      <c r="C82" s="194" t="s">
        <v>32</v>
      </c>
      <c r="D82" s="195" t="s">
        <v>37</v>
      </c>
      <c r="E82" s="196"/>
      <c r="F82" s="197">
        <f t="shared" si="14"/>
        <v>0.65624999999999989</v>
      </c>
    </row>
    <row r="83" spans="1:6" ht="19.5" customHeight="1" x14ac:dyDescent="0.4">
      <c r="A83" s="97">
        <f t="shared" si="15"/>
        <v>7.0599999999999987</v>
      </c>
      <c r="B83" s="168" t="s">
        <v>52</v>
      </c>
      <c r="C83" s="139" t="s">
        <v>43</v>
      </c>
      <c r="D83" s="140" t="s">
        <v>58</v>
      </c>
      <c r="E83" s="191"/>
      <c r="F83" s="141">
        <f t="shared" si="14"/>
        <v>0.65624999999999989</v>
      </c>
    </row>
    <row r="84" spans="1:6" ht="19.5" customHeight="1" x14ac:dyDescent="0.4">
      <c r="A84" s="82">
        <f t="shared" si="15"/>
        <v>7.0699999999999985</v>
      </c>
      <c r="B84" s="157" t="s">
        <v>52</v>
      </c>
      <c r="C84" s="7" t="s">
        <v>33</v>
      </c>
      <c r="D84" s="8" t="s">
        <v>53</v>
      </c>
      <c r="E84" s="42"/>
      <c r="F84" s="9">
        <f t="shared" si="14"/>
        <v>0.65624999999999989</v>
      </c>
    </row>
    <row r="85" spans="1:6" s="96" customFormat="1" ht="21.5" customHeight="1" x14ac:dyDescent="0.4">
      <c r="A85" s="1">
        <f>A84+0.001</f>
        <v>7.0709999999999988</v>
      </c>
      <c r="B85" s="163" t="s">
        <v>52</v>
      </c>
      <c r="C85" s="173" t="s">
        <v>101</v>
      </c>
      <c r="D85" s="8" t="s">
        <v>53</v>
      </c>
      <c r="E85" s="94">
        <v>3</v>
      </c>
      <c r="F85" s="9">
        <f t="shared" si="14"/>
        <v>0.65624999999999989</v>
      </c>
    </row>
    <row r="86" spans="1:6" s="96" customFormat="1" ht="24" customHeight="1" x14ac:dyDescent="0.4">
      <c r="A86" s="1">
        <f>A85+0.001</f>
        <v>7.0719999999999992</v>
      </c>
      <c r="B86" s="163" t="s">
        <v>52</v>
      </c>
      <c r="C86" s="173" t="s">
        <v>102</v>
      </c>
      <c r="D86" s="8" t="s">
        <v>53</v>
      </c>
      <c r="E86" s="94">
        <v>3</v>
      </c>
      <c r="F86" s="9">
        <f t="shared" si="14"/>
        <v>0.65833333333333321</v>
      </c>
    </row>
    <row r="87" spans="1:6" s="96" customFormat="1" ht="19.5" customHeight="1" x14ac:dyDescent="0.4">
      <c r="A87" s="1">
        <f>A86+0.001</f>
        <v>7.0729999999999995</v>
      </c>
      <c r="B87" s="163" t="s">
        <v>52</v>
      </c>
      <c r="C87" s="173" t="s">
        <v>103</v>
      </c>
      <c r="D87" s="8" t="s">
        <v>53</v>
      </c>
      <c r="E87" s="94">
        <v>3</v>
      </c>
      <c r="F87" s="9">
        <f t="shared" si="14"/>
        <v>0.66041666666666654</v>
      </c>
    </row>
    <row r="88" spans="1:6" s="96" customFormat="1" ht="65.5" customHeight="1" x14ac:dyDescent="0.4">
      <c r="A88" s="1">
        <f>A87+0.001</f>
        <v>7.0739999999999998</v>
      </c>
      <c r="B88" s="163" t="s">
        <v>10</v>
      </c>
      <c r="C88" s="173" t="s">
        <v>104</v>
      </c>
      <c r="D88" s="8" t="s">
        <v>53</v>
      </c>
      <c r="E88" s="94">
        <v>3</v>
      </c>
      <c r="F88" s="9">
        <f t="shared" si="14"/>
        <v>0.66249999999999987</v>
      </c>
    </row>
    <row r="89" spans="1:6" s="96" customFormat="1" ht="19.5" customHeight="1" x14ac:dyDescent="0.4">
      <c r="A89" s="1">
        <f>A88+0.001</f>
        <v>7.0750000000000002</v>
      </c>
      <c r="B89" s="163" t="s">
        <v>10</v>
      </c>
      <c r="C89" s="173" t="s">
        <v>105</v>
      </c>
      <c r="D89" s="8" t="s">
        <v>53</v>
      </c>
      <c r="E89" s="94">
        <v>3</v>
      </c>
      <c r="F89" s="9">
        <f t="shared" si="14"/>
        <v>0.66458333333333319</v>
      </c>
    </row>
    <row r="90" spans="1:6" ht="19.5" customHeight="1" x14ac:dyDescent="0.4">
      <c r="A90" s="82">
        <f>A84+0.01</f>
        <v>7.0799999999999983</v>
      </c>
      <c r="C90" s="7" t="s">
        <v>34</v>
      </c>
      <c r="E90" s="100"/>
      <c r="F90" s="9">
        <f t="shared" si="14"/>
        <v>0.66666666666666652</v>
      </c>
    </row>
    <row r="91" spans="1:6" s="92" customFormat="1" ht="78.5" customHeight="1" x14ac:dyDescent="0.4">
      <c r="A91" s="5">
        <f>A90+0.001</f>
        <v>7.0809999999999986</v>
      </c>
      <c r="B91" s="165" t="s">
        <v>77</v>
      </c>
      <c r="C91" s="17" t="s">
        <v>109</v>
      </c>
      <c r="D91" s="30" t="s">
        <v>36</v>
      </c>
      <c r="E91" s="43">
        <v>0</v>
      </c>
      <c r="F91" s="12">
        <f t="shared" si="14"/>
        <v>0.66666666666666652</v>
      </c>
    </row>
    <row r="92" spans="1:6" s="92" customFormat="1" ht="68.5" customHeight="1" x14ac:dyDescent="0.4">
      <c r="A92" s="5">
        <f t="shared" ref="A92:A93" si="16">A91+0.001</f>
        <v>7.081999999999999</v>
      </c>
      <c r="B92" s="165" t="s">
        <v>77</v>
      </c>
      <c r="C92" s="17" t="s">
        <v>110</v>
      </c>
      <c r="D92" s="30" t="s">
        <v>36</v>
      </c>
      <c r="E92" s="43">
        <v>0</v>
      </c>
      <c r="F92" s="12">
        <f t="shared" si="14"/>
        <v>0.66666666666666652</v>
      </c>
    </row>
    <row r="93" spans="1:6" s="92" customFormat="1" ht="78" customHeight="1" x14ac:dyDescent="0.4">
      <c r="A93" s="5">
        <f t="shared" si="16"/>
        <v>7.0829999999999993</v>
      </c>
      <c r="B93" s="165" t="s">
        <v>77</v>
      </c>
      <c r="C93" s="17" t="s">
        <v>111</v>
      </c>
      <c r="D93" s="30" t="s">
        <v>36</v>
      </c>
      <c r="E93" s="43">
        <v>0</v>
      </c>
      <c r="F93" s="12">
        <f t="shared" si="14"/>
        <v>0.66666666666666652</v>
      </c>
    </row>
    <row r="94" spans="1:6" ht="19.5" customHeight="1" x14ac:dyDescent="0.4">
      <c r="A94" s="82">
        <f>A90+0.01</f>
        <v>7.0899999999999981</v>
      </c>
      <c r="B94" s="157"/>
      <c r="C94" s="7" t="s">
        <v>35</v>
      </c>
      <c r="D94" s="8"/>
      <c r="E94" s="42"/>
      <c r="F94" s="9">
        <f t="shared" si="14"/>
        <v>0.66666666666666652</v>
      </c>
    </row>
    <row r="95" spans="1:6" ht="36.5" customHeight="1" x14ac:dyDescent="0.4">
      <c r="A95" s="15">
        <f>A94+0.001</f>
        <v>7.0909999999999984</v>
      </c>
      <c r="B95" s="157" t="s">
        <v>10</v>
      </c>
      <c r="C95" s="121" t="s">
        <v>85</v>
      </c>
      <c r="D95" s="8" t="s">
        <v>54</v>
      </c>
      <c r="E95" s="42">
        <v>3</v>
      </c>
      <c r="F95" s="9">
        <f t="shared" si="14"/>
        <v>0.66666666666666652</v>
      </c>
    </row>
    <row r="96" spans="1:6" ht="25" customHeight="1" x14ac:dyDescent="0.4">
      <c r="A96" s="15">
        <f>A95+0.001</f>
        <v>7.0919999999999987</v>
      </c>
      <c r="B96" s="157" t="s">
        <v>52</v>
      </c>
      <c r="C96" s="121" t="s">
        <v>86</v>
      </c>
      <c r="D96" s="8" t="s">
        <v>54</v>
      </c>
      <c r="E96" s="42">
        <v>7</v>
      </c>
      <c r="F96" s="9">
        <f t="shared" si="14"/>
        <v>0.66874999999999984</v>
      </c>
    </row>
    <row r="97" spans="1:9" ht="19.5" customHeight="1" x14ac:dyDescent="0.4">
      <c r="A97" s="97">
        <f>A94+0.01</f>
        <v>7.0999999999999979</v>
      </c>
      <c r="B97" s="201" t="s">
        <v>52</v>
      </c>
      <c r="C97" s="139" t="s">
        <v>40</v>
      </c>
      <c r="D97" s="140" t="s">
        <v>38</v>
      </c>
      <c r="E97" s="191"/>
      <c r="F97" s="141">
        <f t="shared" si="14"/>
        <v>0.67361111111111094</v>
      </c>
    </row>
    <row r="98" spans="1:9" ht="19.5" customHeight="1" x14ac:dyDescent="0.4">
      <c r="A98" s="97">
        <f t="shared" si="15"/>
        <v>7.1099999999999977</v>
      </c>
      <c r="B98" s="168" t="s">
        <v>52</v>
      </c>
      <c r="C98" s="139" t="s">
        <v>28</v>
      </c>
      <c r="D98" s="140" t="s">
        <v>41</v>
      </c>
      <c r="E98" s="191"/>
      <c r="F98" s="141">
        <f t="shared" si="14"/>
        <v>0.67361111111111094</v>
      </c>
    </row>
    <row r="99" spans="1:9" ht="19.5" customHeight="1" x14ac:dyDescent="0.4">
      <c r="A99" s="85"/>
      <c r="B99" s="167"/>
      <c r="C99" s="99"/>
      <c r="D99" s="27"/>
      <c r="E99" s="102"/>
      <c r="F99" s="9">
        <f t="shared" si="14"/>
        <v>0.67361111111111094</v>
      </c>
    </row>
    <row r="100" spans="1:9" ht="19.5" customHeight="1" x14ac:dyDescent="0.4">
      <c r="A100" s="82">
        <v>8</v>
      </c>
      <c r="B100" s="157"/>
      <c r="C100" s="7" t="s">
        <v>17</v>
      </c>
      <c r="D100" s="8"/>
      <c r="E100" s="42"/>
      <c r="F100" s="9">
        <f t="shared" si="14"/>
        <v>0.67361111111111094</v>
      </c>
    </row>
    <row r="101" spans="1:9" s="101" customFormat="1" ht="35" customHeight="1" x14ac:dyDescent="0.4">
      <c r="A101" s="82">
        <f t="shared" ref="A101:A103" si="17">A100+0.01</f>
        <v>8.01</v>
      </c>
      <c r="B101" s="153" t="s">
        <v>10</v>
      </c>
      <c r="C101" s="7" t="s">
        <v>94</v>
      </c>
      <c r="D101" s="8" t="s">
        <v>7</v>
      </c>
      <c r="E101" s="83">
        <v>10</v>
      </c>
      <c r="F101" s="9">
        <f t="shared" si="14"/>
        <v>0.67361111111111094</v>
      </c>
    </row>
    <row r="102" spans="1:9" s="101" customFormat="1" ht="19.5" customHeight="1" x14ac:dyDescent="0.4">
      <c r="A102" s="97">
        <f t="shared" si="17"/>
        <v>8.02</v>
      </c>
      <c r="B102" s="168" t="s">
        <v>10</v>
      </c>
      <c r="C102" s="139" t="s">
        <v>48</v>
      </c>
      <c r="D102" s="140"/>
      <c r="E102" s="98">
        <v>0</v>
      </c>
      <c r="F102" s="9">
        <f t="shared" si="14"/>
        <v>0.68055555555555536</v>
      </c>
    </row>
    <row r="103" spans="1:9" ht="19.5" customHeight="1" x14ac:dyDescent="0.4">
      <c r="A103" s="82">
        <f t="shared" si="17"/>
        <v>8.0299999999999994</v>
      </c>
      <c r="B103" s="157"/>
      <c r="C103" s="7" t="s">
        <v>46</v>
      </c>
      <c r="D103" s="8"/>
      <c r="E103" s="42"/>
      <c r="F103" s="9">
        <f t="shared" si="14"/>
        <v>0.68055555555555536</v>
      </c>
      <c r="I103" s="103"/>
    </row>
    <row r="104" spans="1:9" ht="19.5" customHeight="1" x14ac:dyDescent="0.4">
      <c r="A104" s="15">
        <f>A103+0.001</f>
        <v>8.0309999999999988</v>
      </c>
      <c r="B104" s="157" t="s">
        <v>52</v>
      </c>
      <c r="C104" s="122" t="s">
        <v>73</v>
      </c>
      <c r="D104" s="31" t="s">
        <v>18</v>
      </c>
      <c r="E104" s="42">
        <v>5</v>
      </c>
      <c r="F104" s="9">
        <f t="shared" si="14"/>
        <v>0.68055555555555536</v>
      </c>
      <c r="I104" s="103"/>
    </row>
    <row r="105" spans="1:9" ht="19.5" customHeight="1" x14ac:dyDescent="0.4">
      <c r="A105" s="15">
        <f>A104+0.001</f>
        <v>8.0319999999999983</v>
      </c>
      <c r="B105" s="157" t="s">
        <v>10</v>
      </c>
      <c r="C105" s="123" t="s">
        <v>55</v>
      </c>
      <c r="D105" s="28" t="s">
        <v>53</v>
      </c>
      <c r="E105" s="42">
        <v>5</v>
      </c>
      <c r="F105" s="9">
        <f t="shared" si="14"/>
        <v>0.68402777777777757</v>
      </c>
      <c r="I105" s="103"/>
    </row>
    <row r="106" spans="1:9" ht="19.5" customHeight="1" x14ac:dyDescent="0.4">
      <c r="A106" s="15">
        <f>A105+0.001</f>
        <v>8.0329999999999977</v>
      </c>
      <c r="B106" s="157" t="s">
        <v>10</v>
      </c>
      <c r="C106" s="124" t="s">
        <v>56</v>
      </c>
      <c r="D106" s="32" t="s">
        <v>44</v>
      </c>
      <c r="E106" s="42">
        <v>5</v>
      </c>
      <c r="F106" s="9">
        <f t="shared" si="14"/>
        <v>0.68749999999999978</v>
      </c>
      <c r="I106" s="103"/>
    </row>
    <row r="107" spans="1:9" ht="19.5" customHeight="1" x14ac:dyDescent="0.4">
      <c r="A107" s="15">
        <f>A106+0.001</f>
        <v>8.0339999999999971</v>
      </c>
      <c r="B107" s="169" t="s">
        <v>10</v>
      </c>
      <c r="C107" s="124" t="s">
        <v>57</v>
      </c>
      <c r="D107" s="32" t="s">
        <v>38</v>
      </c>
      <c r="E107" s="94">
        <v>5</v>
      </c>
      <c r="F107" s="9">
        <f t="shared" si="14"/>
        <v>0.69097222222222199</v>
      </c>
      <c r="I107" s="103"/>
    </row>
    <row r="108" spans="1:9" s="4" customFormat="1" ht="19.5" customHeight="1" x14ac:dyDescent="0.4">
      <c r="A108" s="15">
        <f>A107+0.001</f>
        <v>8.0349999999999966</v>
      </c>
      <c r="B108" s="169" t="s">
        <v>10</v>
      </c>
      <c r="C108" s="124" t="s">
        <v>19</v>
      </c>
      <c r="D108" s="32" t="s">
        <v>59</v>
      </c>
      <c r="E108" s="83">
        <v>5</v>
      </c>
      <c r="F108" s="9">
        <f t="shared" si="14"/>
        <v>0.6944444444444442</v>
      </c>
      <c r="I108" s="104"/>
    </row>
    <row r="109" spans="1:9" s="4" customFormat="1" ht="19.5" customHeight="1" x14ac:dyDescent="0.4">
      <c r="A109" s="105">
        <f>A103+0.01</f>
        <v>8.0399999999999991</v>
      </c>
      <c r="B109" s="169"/>
      <c r="C109" s="106" t="s">
        <v>47</v>
      </c>
      <c r="D109" s="33"/>
      <c r="E109" s="107"/>
      <c r="F109" s="9">
        <f t="shared" si="14"/>
        <v>0.69791666666666641</v>
      </c>
      <c r="I109" s="104"/>
    </row>
    <row r="110" spans="1:9" s="4" customFormat="1" ht="19.5" customHeight="1" x14ac:dyDescent="0.4">
      <c r="A110" s="15">
        <f t="shared" ref="A110:A115" si="18">A109+0.001</f>
        <v>8.0409999999999986</v>
      </c>
      <c r="B110" s="169" t="s">
        <v>10</v>
      </c>
      <c r="C110" s="38" t="s">
        <v>49</v>
      </c>
      <c r="D110" s="34" t="s">
        <v>44</v>
      </c>
      <c r="E110" s="107">
        <v>5</v>
      </c>
      <c r="F110" s="9">
        <f t="shared" si="14"/>
        <v>0.69791666666666641</v>
      </c>
      <c r="I110" s="104"/>
    </row>
    <row r="111" spans="1:9" s="4" customFormat="1" ht="19.5" customHeight="1" x14ac:dyDescent="0.4">
      <c r="A111" s="15">
        <f t="shared" si="18"/>
        <v>8.041999999999998</v>
      </c>
      <c r="B111" s="157" t="s">
        <v>10</v>
      </c>
      <c r="C111" s="38" t="s">
        <v>50</v>
      </c>
      <c r="D111" s="34" t="s">
        <v>13</v>
      </c>
      <c r="E111" s="107">
        <v>5</v>
      </c>
      <c r="F111" s="9">
        <f t="shared" si="14"/>
        <v>0.70138888888888862</v>
      </c>
      <c r="I111" s="104"/>
    </row>
    <row r="112" spans="1:9" ht="19.5" customHeight="1" x14ac:dyDescent="0.4">
      <c r="A112" s="108">
        <f t="shared" si="18"/>
        <v>8.0429999999999975</v>
      </c>
      <c r="B112" s="153" t="s">
        <v>10</v>
      </c>
      <c r="C112" s="125" t="s">
        <v>51</v>
      </c>
      <c r="D112" s="35" t="s">
        <v>14</v>
      </c>
      <c r="E112" s="107">
        <v>10</v>
      </c>
      <c r="F112" s="9">
        <f t="shared" si="14"/>
        <v>0.70486111111111083</v>
      </c>
      <c r="I112" s="103"/>
    </row>
    <row r="113" spans="1:9" s="110" customFormat="1" ht="19.5" customHeight="1" x14ac:dyDescent="0.4">
      <c r="A113" s="15">
        <f t="shared" si="18"/>
        <v>8.0439999999999969</v>
      </c>
      <c r="B113" s="153" t="s">
        <v>10</v>
      </c>
      <c r="C113" s="126" t="s">
        <v>20</v>
      </c>
      <c r="D113" s="26" t="s">
        <v>12</v>
      </c>
      <c r="E113" s="109">
        <v>2</v>
      </c>
      <c r="F113" s="9">
        <f t="shared" si="14"/>
        <v>0.71180555555555525</v>
      </c>
      <c r="I113" s="111"/>
    </row>
    <row r="114" spans="1:9" s="110" customFormat="1" ht="19.5" customHeight="1" x14ac:dyDescent="0.4">
      <c r="A114" s="180">
        <f t="shared" si="18"/>
        <v>8.0449999999999964</v>
      </c>
      <c r="B114" s="181" t="s">
        <v>10</v>
      </c>
      <c r="C114" s="182" t="s">
        <v>27</v>
      </c>
      <c r="D114" s="183" t="s">
        <v>21</v>
      </c>
      <c r="E114" s="184"/>
      <c r="F114" s="141">
        <f t="shared" si="14"/>
        <v>0.71319444444444413</v>
      </c>
      <c r="I114" s="111"/>
    </row>
    <row r="115" spans="1:9" s="110" customFormat="1" ht="19.5" customHeight="1" x14ac:dyDescent="0.4">
      <c r="A115" s="185">
        <f t="shared" si="18"/>
        <v>8.0459999999999958</v>
      </c>
      <c r="B115" s="186" t="s">
        <v>10</v>
      </c>
      <c r="C115" s="187" t="s">
        <v>25</v>
      </c>
      <c r="D115" s="188" t="s">
        <v>21</v>
      </c>
      <c r="E115" s="189"/>
      <c r="F115" s="190">
        <f t="shared" ref="F115:F120" si="19">F114+TIME(0,E114,0)</f>
        <v>0.71319444444444413</v>
      </c>
      <c r="I115" s="111"/>
    </row>
    <row r="116" spans="1:9" ht="19.5" customHeight="1" x14ac:dyDescent="0.4">
      <c r="A116" s="82">
        <f>A109+0.01</f>
        <v>8.0499999999999989</v>
      </c>
      <c r="B116" s="153" t="s">
        <v>10</v>
      </c>
      <c r="C116" s="112" t="s">
        <v>22</v>
      </c>
      <c r="D116" s="28" t="s">
        <v>61</v>
      </c>
      <c r="E116" s="113">
        <v>5</v>
      </c>
      <c r="F116" s="9">
        <f t="shared" si="19"/>
        <v>0.71319444444444413</v>
      </c>
    </row>
    <row r="117" spans="1:9" ht="19.5" customHeight="1" x14ac:dyDescent="0.4">
      <c r="A117" s="142">
        <f t="shared" ref="A117:A118" si="20">A116+0.01</f>
        <v>8.0599999999999987</v>
      </c>
      <c r="B117" s="170" t="s">
        <v>10</v>
      </c>
      <c r="C117" s="114" t="s">
        <v>62</v>
      </c>
      <c r="D117" s="37" t="s">
        <v>12</v>
      </c>
      <c r="E117" s="95">
        <v>2</v>
      </c>
      <c r="F117" s="9">
        <f t="shared" si="19"/>
        <v>0.71666666666666634</v>
      </c>
    </row>
    <row r="118" spans="1:9" ht="19.5" customHeight="1" x14ac:dyDescent="0.4">
      <c r="A118" s="142">
        <f t="shared" si="20"/>
        <v>8.0699999999999985</v>
      </c>
      <c r="B118" s="170" t="s">
        <v>10</v>
      </c>
      <c r="C118" s="114" t="s">
        <v>63</v>
      </c>
      <c r="D118" s="37" t="s">
        <v>12</v>
      </c>
      <c r="E118" s="95">
        <v>2</v>
      </c>
      <c r="F118" s="9">
        <f t="shared" si="19"/>
        <v>0.71805555555555522</v>
      </c>
    </row>
    <row r="119" spans="1:9" s="96" customFormat="1" ht="19.5" customHeight="1" x14ac:dyDescent="0.4">
      <c r="A119" s="82">
        <f>A112+0.01</f>
        <v>8.0529999999999973</v>
      </c>
      <c r="B119" s="170" t="s">
        <v>75</v>
      </c>
      <c r="C119" s="114" t="s">
        <v>83</v>
      </c>
      <c r="D119" s="37" t="s">
        <v>13</v>
      </c>
      <c r="E119" s="95">
        <v>30</v>
      </c>
      <c r="F119" s="9">
        <f t="shared" si="19"/>
        <v>0.71944444444444411</v>
      </c>
    </row>
    <row r="120" spans="1:9" ht="19.5" customHeight="1" x14ac:dyDescent="0.4">
      <c r="A120" s="82"/>
      <c r="B120" s="171"/>
      <c r="C120" s="112"/>
      <c r="D120" s="28"/>
      <c r="E120" s="83"/>
      <c r="F120" s="9">
        <f t="shared" si="19"/>
        <v>0.74027777777777748</v>
      </c>
    </row>
    <row r="121" spans="1:9" ht="19.5" customHeight="1" x14ac:dyDescent="0.4">
      <c r="A121" s="115">
        <v>10</v>
      </c>
      <c r="B121" s="172" t="s">
        <v>24</v>
      </c>
      <c r="C121" s="116" t="s">
        <v>23</v>
      </c>
      <c r="D121" s="36" t="s">
        <v>7</v>
      </c>
      <c r="E121" s="117">
        <v>0</v>
      </c>
      <c r="F121" s="118">
        <f>TIME(18,0,0)</f>
        <v>0.75</v>
      </c>
    </row>
  </sheetData>
  <conditionalFormatting sqref="A7:B7">
    <cfRule type="expression" priority="1" stopIfTrue="1">
      <formula>FIND("*",CONCATENATE($B1,"*"))&lt;=LEN($B1)</formula>
    </cfRule>
  </conditionalFormatting>
  <pageMargins left="0.5" right="0.25" top="0.5" bottom="0.5" header="0.5" footer="0.5"/>
  <pageSetup fitToWidth="0" fitToHeight="0" orientation="portrait" cellComments="asDisplayed"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58988</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EC_Closing_Agenda</vt:lpstr>
      <vt:lpstr>EC_Closing_Agenda!Print_Area</vt:lpstr>
      <vt:lpstr>Print_Area_MI</vt:lpstr>
      <vt:lpstr>PRINT_AREA_MI_1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 Agenda</dc:title>
  <dc:creator>Bob O'Hara</dc:creator>
  <cp:keywords>No Restrictions</cp:keywords>
  <cp:lastModifiedBy>John DAmbrosia</cp:lastModifiedBy>
  <cp:revision>184</cp:revision>
  <cp:lastPrinted>2011-07-22T19:26:30Z</cp:lastPrinted>
  <dcterms:created xsi:type="dcterms:W3CDTF">2000-02-17T23:16:37Z</dcterms:created>
  <dcterms:modified xsi:type="dcterms:W3CDTF">2017-04-17T03:59:35Z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1114369403</vt:r8>
  </property>
  <property fmtid="{D5CDD505-2E9C-101B-9397-08002B2CF9AE}" pid="3" name="_AuthorEmail">
    <vt:lpwstr>bob@airespace.com</vt:lpwstr>
  </property>
  <property fmtid="{D5CDD505-2E9C-101B-9397-08002B2CF9AE}" pid="4" name="_AuthorEmailDisplayName">
    <vt:lpwstr>Bob O'Hara</vt:lpwstr>
  </property>
  <property fmtid="{D5CDD505-2E9C-101B-9397-08002B2CF9AE}" pid="5" name="_EmailSubject">
    <vt:lpwstr>Newer latest Monday agenda (r03)</vt:lpwstr>
  </property>
  <property fmtid="{D5CDD505-2E9C-101B-9397-08002B2CF9AE}" pid="6" name="_PreviousAdHocReviewCycleID">
    <vt:r8>2128490663</vt:r8>
  </property>
  <property fmtid="{D5CDD505-2E9C-101B-9397-08002B2CF9AE}" pid="7" name="TitusGUID">
    <vt:lpwstr>b8148e49-e8e0-4264-ba6a-e9e8fb14ba83</vt:lpwstr>
  </property>
  <property fmtid="{D5CDD505-2E9C-101B-9397-08002B2CF9AE}" pid="8" name="DellClassification">
    <vt:lpwstr>No Restrictions</vt:lpwstr>
  </property>
  <property fmtid="{D5CDD505-2E9C-101B-9397-08002B2CF9AE}" pid="9" name="DellSubLabels">
    <vt:lpwstr/>
  </property>
</Properties>
</file>