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r05\Documents\IEEE files and notes\802 EC files\2017 Feb 7 Interim Call\"/>
    </mc:Choice>
  </mc:AlternateContent>
  <bookViews>
    <workbookView xWindow="0" yWindow="0" windowWidth="19200" windowHeight="7335"/>
  </bookViews>
  <sheets>
    <sheet name="2017 Feb 07  Agenda" sheetId="1" r:id="rId1"/>
    <sheet name="EC Roster" sheetId="2" r:id="rId2"/>
  </sheets>
  <definedNames>
    <definedName name="_xlnm.Print_Area" localSheetId="0">'2017 Feb 07  Agenda'!$A$1:$G$33</definedName>
  </definedNames>
  <calcPr calcId="152511"/>
</workbook>
</file>

<file path=xl/calcChain.xml><?xml version="1.0" encoding="utf-8"?>
<calcChain xmlns="http://schemas.openxmlformats.org/spreadsheetml/2006/main">
  <c r="F17" i="1" l="1"/>
  <c r="F15" i="1"/>
  <c r="F16" i="1" s="1"/>
  <c r="F14" i="1"/>
  <c r="F8" i="1"/>
  <c r="E23" i="2" l="1"/>
  <c r="F23" i="2" l="1"/>
  <c r="D23" i="2" l="1"/>
  <c r="F9" i="1"/>
  <c r="A8" i="1"/>
  <c r="A9" i="1" s="1"/>
  <c r="A10" i="1" s="1"/>
  <c r="F10" i="1" l="1"/>
  <c r="F11" i="1" s="1"/>
  <c r="F12" i="1" s="1"/>
  <c r="F13" i="1" s="1"/>
  <c r="A12" i="1"/>
  <c r="A11" i="1"/>
  <c r="F19" i="1" l="1"/>
  <c r="F20" i="1" s="1"/>
  <c r="F21" i="1" s="1"/>
  <c r="F22" i="1" s="1"/>
  <c r="F23" i="1" s="1"/>
  <c r="F24" i="1" s="1"/>
  <c r="F25" i="1" s="1"/>
  <c r="F26" i="1" s="1"/>
  <c r="F27" i="1" s="1"/>
  <c r="F28" i="1" s="1"/>
  <c r="F29" i="1" s="1"/>
  <c r="F30" i="1" s="1"/>
  <c r="A13" i="1"/>
  <c r="A14" i="1" s="1"/>
  <c r="A15" i="1" s="1"/>
  <c r="A16" i="1" s="1"/>
  <c r="A17" i="1" l="1"/>
  <c r="A18" i="1" s="1"/>
  <c r="A19" i="1"/>
  <c r="A20" i="1" s="1"/>
  <c r="A27" i="1" s="1"/>
  <c r="A21" i="1" l="1"/>
  <c r="A22" i="1" s="1"/>
  <c r="A23" i="1" s="1"/>
  <c r="A24" i="1" s="1"/>
  <c r="A25" i="1" s="1"/>
  <c r="A26" i="1" s="1"/>
  <c r="A30" i="1"/>
  <c r="A31" i="1" s="1"/>
  <c r="A28" i="1"/>
  <c r="A29" i="1" s="1"/>
</calcChain>
</file>

<file path=xl/sharedStrings.xml><?xml version="1.0" encoding="utf-8"?>
<sst xmlns="http://schemas.openxmlformats.org/spreadsheetml/2006/main" count="130" uniqueCount="100">
  <si>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</si>
  <si>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</si>
  <si>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</si>
  <si>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</si>
  <si>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</si>
  <si>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</si>
  <si>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</si>
  <si>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</si>
  <si>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</si>
  <si>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</si>
  <si>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</si>
  <si>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</si>
  <si>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</si>
  <si>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</si>
  <si>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Paul Nicolich</t>
  </si>
  <si>
    <t>Vice Chair</t>
  </si>
  <si>
    <t>Pat Thaler</t>
  </si>
  <si>
    <t>James Gilb</t>
  </si>
  <si>
    <t>Exec Sec</t>
  </si>
  <si>
    <t>Jon Rosdahl</t>
  </si>
  <si>
    <t>Record Sec</t>
  </si>
  <si>
    <t>John D'Ambrosia</t>
  </si>
  <si>
    <t>Clint Chaplin</t>
  </si>
  <si>
    <t>David Law</t>
  </si>
  <si>
    <t>Roger Marks</t>
  </si>
  <si>
    <t>John Lemon</t>
  </si>
  <si>
    <t>non-voting</t>
  </si>
  <si>
    <t xml:space="preserve">Steve Shellhammer </t>
  </si>
  <si>
    <t>Radhakrishna Canchi</t>
  </si>
  <si>
    <t>Subir Das</t>
  </si>
  <si>
    <t>Apurva Mody</t>
  </si>
  <si>
    <t>Memb Emer</t>
  </si>
  <si>
    <t>Geoff Thompson</t>
  </si>
  <si>
    <t> Total Eligible 
EC Voters</t>
  </si>
  <si>
    <t>Adrian Stephens</t>
  </si>
  <si>
    <t>Other attendeess :</t>
  </si>
  <si>
    <t>ME - Motion, External, MI - Motion, Internal, 
DT- Discussion Topic, II - Information Item</t>
  </si>
  <si>
    <t>Treasurer</t>
  </si>
  <si>
    <t>Tim Godfrey</t>
  </si>
  <si>
    <t>EC Action Item Status review</t>
  </si>
  <si>
    <t>Nikolich / D'Ambrosia</t>
  </si>
  <si>
    <t>Dorothy Stanley (HP-Aruba)</t>
  </si>
  <si>
    <t>Jodi Haasz - IEEE</t>
  </si>
  <si>
    <t>Jonathan Goldberg - IEEE</t>
  </si>
  <si>
    <t>John Notor - (Notor Research AMP)</t>
  </si>
  <si>
    <t>Soo Kim - IEEE</t>
  </si>
  <si>
    <t>Ben Rolfe (BCA)</t>
  </si>
  <si>
    <t>Dawn Slykhouse (Face-to-Face)</t>
  </si>
  <si>
    <t>Glenn Parsons</t>
  </si>
  <si>
    <t>Pat Kinney (Kiney Consulting)</t>
  </si>
  <si>
    <t>Christina Boyce - IEEE</t>
  </si>
  <si>
    <t>Steve Carlson (?)</t>
  </si>
  <si>
    <t>D'Ambrosia</t>
  </si>
  <si>
    <t>DT</t>
  </si>
  <si>
    <t>Update - EC Action Item Summary</t>
  </si>
  <si>
    <t>Parsons</t>
  </si>
  <si>
    <t>Bob Heile</t>
  </si>
  <si>
    <t>Rich Kennedy</t>
  </si>
  <si>
    <t xml:space="preserve">APPROVE OR MODIFY AGENDA - </t>
  </si>
  <si>
    <t>Law</t>
  </si>
  <si>
    <t>Heile</t>
  </si>
  <si>
    <t xml:space="preserve"> Adjourn</t>
  </si>
  <si>
    <t>ME*</t>
  </si>
  <si>
    <t>Draft AGENDA  -  IEEE 802 LMSC EXECUTIVE COMMITTEE INTERIM TELECON</t>
  </si>
  <si>
    <t>Tuesday 1:00PM-3:00PM ET, 7 Feb 2017</t>
  </si>
  <si>
    <t>[1] IEEE 802.3 Motion to send Standards to ISO/IEC JTC1/SC6 
Motion:
     Approve submission of IEEE Std 802.3bn-2016 EPON Protocol over Coax (EPoC) to ISO/IEC JTC1/SC6 for adoption under the PSDO agreement.
       In the IEEE 802.3 Working Group (y/n/a): 65, 0, 1
Move: David Law
Second: John D'Ambrosia</t>
  </si>
  <si>
    <t>Report: March 2017 Plenary Status</t>
  </si>
  <si>
    <t>Report on 2018 Future Venue options</t>
  </si>
  <si>
    <t>Report on 2016 Network Service RFP</t>
  </si>
  <si>
    <t>Rosdahl/Heile</t>
  </si>
  <si>
    <t>Stephens</t>
  </si>
  <si>
    <t>IEEE Fellowship program</t>
  </si>
  <si>
    <t>IEEE 802.3 Motion to send Liaison to ISO/IEC JTC1/SC6 - Law 5 min
Motion:
Approve liaison of the following drafts to ISO/IEC JTC1/SC6 for information under the PSDO agreement:
 IEEE P802.3-2015/Cor 1 (IEEE 802.3ce) D2.1 Multilane timestamping
 IEEE P802.3bs D3.0 200 Gb/s and 400 Gb/s Ethernet
In the IEEE 802.3 Working Group (y/n/a): 61, 0, 2
Move: David Law
Second: John D'Ambrosia</t>
  </si>
  <si>
    <t>note that slide 5 'Process: how does a WG send a draft (or ratified standard) to SC6 for information or review?' of the 'IEEE 802 Process for Interactions with ISO/IEC JTC 1/SC 6' dated 26th August 2016 &lt;https://mentor.ieee.org/802.11/dcn/15/11-15-1287-02-0jtc-ieee-802-process-for-interactions-with-iso-iec-jtc-1-sc-6-7.pptx&gt; states under the item 'Approval' that 'The approval will normally be on the IEEE 802 EC consent agenda'.</t>
  </si>
  <si>
    <t>II*</t>
  </si>
  <si>
    <t xml:space="preserve"> WG eballot which is scheduled to finish up on Saturday FEb 4. From all indications, it will pass easily, if not unanimously. If that is the case, I may circulate the 2 docs to the EC after the ballot closes and ask that this be put on the consent agenda since it is not controversial.
</t>
  </si>
  <si>
    <t>A 802.11 Revision PAR has been posted to NesCom Agenda - 802 EC approval expected March 17</t>
  </si>
  <si>
    <t>Motions from WG Chairs</t>
  </si>
  <si>
    <t>Reports from WG Chairs</t>
  </si>
  <si>
    <t>Indemnification Policy Status Update</t>
  </si>
  <si>
    <t>Thompson</t>
  </si>
  <si>
    <t>Potential Fee Waiver Requests for the next plenary session</t>
  </si>
  <si>
    <t>07 Feb
Voters presence Attendance</t>
  </si>
  <si>
    <t>07 Feb
 EC Attendance</t>
  </si>
  <si>
    <t>802.11 Motion to send Standards to ISO IEC/JTCI 
Motion: Approve submission of the following standards to ISO/IEC JTC1/SC6 for adoption under the PSDO agreement:
    IEEE 802.11-2016
    IEEE 802.11ai-2016
    IEEE 802.11ah-2016 (upon publication)
Moved:  Adrian Stephens
Seconded:  Jon Rosdahl
In the 802.11 working group:  39,0,0
Note (not part of the motion).  These standards were approved in the December 2016.  802.11-2016 and 802.11ai-2016
were also published in December.   802.11ah is currently in the IEEE publication editing process."</t>
  </si>
  <si>
    <t xml:space="preserve">802.11 Motion to send Liaison to ISO IEC
Motion: Approve liaison of IEEE P802.11aq D8.0 to ISO/IEC JTC1/SC6 for information under the PSDO agreeement.
Moved: Adrian Stephens
Seconded:  Jon Rosdahl
In the WG: 37,0,2"
</t>
  </si>
  <si>
    <t>Motion to have an EC open discussion session in a Monday (2017-03-13) tutorial time slot on the subject of appropriate meeting venues given possible forthcoming restrictions on travel.</t>
  </si>
  <si>
    <t>R3</t>
  </si>
  <si>
    <t xml:space="preserve"> 802.1 liaison to 1588
WG Motion: 802.1 approves the liaison letter to IEEE 1588:
http://www.ieee802.org/1/files/public/docs2017/draft-liaison-1588-requesting-access-to-drafts-0117-v00.pdf
Moved: Geoff Garner Second: Janos Farkas 
WG Approved:  36/0/1</t>
  </si>
  <si>
    <t>update:</t>
  </si>
  <si>
    <t>DT/MI</t>
  </si>
  <si>
    <t>Is a Motion required for Cancellation Policy?
Adrian Stephens' proposed Motion: 
                Motion:   Move that any US green card holder of a nationality affected by recent US President
                executive orders who believes they will be prevented from re-entering the USA after the March 2017
                meeting in Vancouver be given a full refund of registration fees paid on cancellation.
                Moved:  Adrian Stephens        Seconded: Clint Chaplin
Roger Mark's proposed Motion:
              Motion: Move to fully refund the March 802 Plenary registration fee when a registrant indicates that
               immigration circumstances beyond control may prevent attendance or subsequent return."</t>
  </si>
  <si>
    <t>various offline discussions:
1. Q: "this is unnecessary".  A: I beg to differ.   This establishes something we can point to in
our minutes that gives those attending or choosing not to attend March confidence in their actions.
2. Q: "this is too limited".   A: I'm trying to find a balance between doing nothing and creating a rules change.   As the matter is fluid I think we should limit the scope of our changes to the upcoming meeting.</t>
  </si>
  <si>
    <t>impact of US immigration policy on 802 sessions</t>
  </si>
  <si>
    <t>Thaler/Lach</t>
  </si>
  <si>
    <t>Time Specific Discussion:   IEEE legal to participate to give us their perspective and guidance on the impact or US immigration policy on the IEEE meetings.  Eileen Lach, IEEE General Counsel, agreed to be on our call.</t>
  </si>
  <si>
    <t>request was for 10 minutes, but due to time specific, only 5 allocated.</t>
  </si>
  <si>
    <t>Stephens/Mark</t>
  </si>
  <si>
    <t>IEEE President Statement: http://www.mmsend10.com/link.cfm?r=jpg5v3eVHXa2mx6ERc6-JQ~~&amp;pe=eYvaXoCUhAyVzKbOIwRU5bLd9xOA1UaBbE8gaEJaMR8G5xbzL_zn-rukLE9d2D8kvYdq7CuxXzTLb_Z__KFbuQ~~</t>
  </si>
  <si>
    <t>Move that the EC approve forwarding the responses (DCN: https://mentor.ieee.org/802.15/dcn/17/15-17-0107-00-0000-respones-to-15-6-comments-received-from-sc6.docx ) to 15.6 SC6 comments (DCN: https://mentor.ieee.org/802.15/dcn/17/15-17-0108-00-0000-iso-iecjtc1-sc6-n16508-comments-on-15-6-psdo-submission.pdf ) received under the PSDO process, to SC6.
802.15 WG vote: 58-0-4
Mover: Heile, Second: Gilb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</si>
</sst>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 &quot;General"/>
    <numFmt numFmtId="165" formatCode="hh&quot;:&quot;mm&quot; &quot;AM/PM&quot; &quot;"/>
    <numFmt numFmtId="166" formatCode="[$-409]d\-mmm;@"/>
    <numFmt numFmtId="167" formatCode="[$-409]h:mm\ AM/PM;@"/>
  </numFmts>
  <fonts count="17" x14ac:knownFonts="1">
    <font>
      <sz val="11"/>
      <color theme="1"/>
      <name val="Calibri"/>
      <family val="2"/>
      <scheme val="minor"/>
    </font>
    <font>
      <b/>
      <sz val="11"/>
      <color theme="1"/>
      <name val="Calibri"/>
      <family val="2"/>
      <scheme val="minor"/>
    </font>
    <font>
      <sz val="12"/>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b/>
      <sz val="8"/>
      <name val="Times New Roman"/>
      <family val="1"/>
    </font>
    <font>
      <b/>
      <sz val="8"/>
      <color indexed="8"/>
      <name val="Calibri"/>
      <family val="2"/>
      <scheme val="minor"/>
    </font>
    <font>
      <sz val="8"/>
      <color indexed="8"/>
      <name val="Courier New"/>
      <family val="3"/>
    </font>
    <font>
      <sz val="8"/>
      <color indexed="8"/>
      <name val="Times New Roman"/>
      <family val="1"/>
    </font>
    <font>
      <sz val="8"/>
      <name val="Times New Roman"/>
      <family val="1"/>
    </font>
    <font>
      <sz val="8"/>
      <color theme="1"/>
      <name val="Times New Roman"/>
      <family val="1"/>
    </font>
    <font>
      <sz val="8"/>
      <color theme="1"/>
      <name val="Calibri"/>
      <family val="2"/>
      <scheme val="minor"/>
    </font>
    <font>
      <sz val="11"/>
      <color theme="0"/>
      <name val="Calibri"/>
      <family val="2"/>
      <scheme val="minor"/>
    </font>
    <font>
      <sz val="8"/>
      <color theme="0"/>
      <name val="Times New Roman"/>
      <family val="1"/>
    </font>
    <font>
      <sz val="11"/>
      <color theme="0" tint="-0.34998626667073579"/>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1">
    <xf numFmtId="0" fontId="0" fillId="0" borderId="0"/>
  </cellStyleXfs>
  <cellXfs count="95">
    <xf numFmtId="0" fontId="0" fillId="0" borderId="0" xfId="0"/>
    <xf numFmtId="0" fontId="3" fillId="0" borderId="8" xfId="0" applyFont="1" applyBorder="1" applyAlignment="1">
      <alignment horizontal="center" vertical="center"/>
    </xf>
    <xf numFmtId="0" fontId="3" fillId="0" borderId="9" xfId="0" applyFont="1" applyBorder="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xf numFmtId="0" fontId="3" fillId="0" borderId="12" xfId="0" applyFont="1" applyBorder="1" applyAlignment="1">
      <alignment horizontal="center" vertical="center"/>
    </xf>
    <xf numFmtId="0" fontId="4" fillId="0" borderId="13" xfId="0" applyFont="1" applyBorder="1"/>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0" fillId="0" borderId="0" xfId="0" applyAlignment="1">
      <alignment horizontal="center"/>
    </xf>
    <xf numFmtId="0" fontId="3" fillId="0" borderId="9" xfId="0" applyFont="1" applyBorder="1" applyAlignment="1">
      <alignment horizontal="center"/>
    </xf>
    <xf numFmtId="0" fontId="3" fillId="0" borderId="2" xfId="0" applyFont="1" applyBorder="1" applyAlignment="1">
      <alignment horizontal="center"/>
    </xf>
    <xf numFmtId="0" fontId="0" fillId="0" borderId="2" xfId="0" applyBorder="1" applyAlignment="1">
      <alignment horizontal="center"/>
    </xf>
    <xf numFmtId="0" fontId="4" fillId="0" borderId="12" xfId="0" applyFont="1" applyBorder="1" applyAlignment="1">
      <alignment horizontal="center"/>
    </xf>
    <xf numFmtId="0" fontId="1" fillId="0" borderId="0" xfId="0" applyFont="1" applyAlignment="1">
      <alignment vertical="top" wrapText="1"/>
    </xf>
    <xf numFmtId="0" fontId="2" fillId="0" borderId="0" xfId="0" applyFont="1" applyAlignment="1">
      <alignment vertical="top" wrapText="1"/>
    </xf>
    <xf numFmtId="0" fontId="2" fillId="4" borderId="0" xfId="0" applyFont="1" applyFill="1" applyAlignment="1">
      <alignment vertical="top" wrapText="1"/>
    </xf>
    <xf numFmtId="0" fontId="0" fillId="0" borderId="0" xfId="0" applyAlignment="1">
      <alignment vertical="top" wrapText="1"/>
    </xf>
    <xf numFmtId="0" fontId="0" fillId="0" borderId="0" xfId="0" applyAlignment="1">
      <alignment horizontal="left" vertical="top" wrapText="1"/>
    </xf>
    <xf numFmtId="164" fontId="6" fillId="0" borderId="1"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vertical="top" wrapText="1"/>
    </xf>
    <xf numFmtId="164" fontId="6" fillId="0" borderId="1" xfId="0" applyNumberFormat="1" applyFont="1" applyFill="1" applyBorder="1" applyAlignment="1" applyProtection="1">
      <alignment horizontal="center" vertical="top" wrapText="1"/>
    </xf>
    <xf numFmtId="164" fontId="8" fillId="0" borderId="1" xfId="0" applyNumberFormat="1" applyFont="1" applyFill="1" applyBorder="1" applyAlignment="1" applyProtection="1">
      <alignment horizontal="left" vertical="top" wrapText="1"/>
    </xf>
    <xf numFmtId="1" fontId="6" fillId="0" borderId="1"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horizontal="right" vertical="top" wrapText="1"/>
    </xf>
    <xf numFmtId="164" fontId="6" fillId="0" borderId="1" xfId="0" applyNumberFormat="1" applyFont="1" applyFill="1" applyBorder="1" applyAlignment="1" applyProtection="1">
      <alignment vertical="top" wrapText="1"/>
    </xf>
    <xf numFmtId="49" fontId="6" fillId="0" borderId="1"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horizontal="left" vertical="top" wrapText="1"/>
    </xf>
    <xf numFmtId="165" fontId="6" fillId="0" borderId="1" xfId="0" applyNumberFormat="1" applyFont="1" applyFill="1" applyBorder="1" applyAlignment="1" applyProtection="1">
      <alignment horizontal="right" vertical="top" wrapText="1"/>
    </xf>
    <xf numFmtId="164" fontId="6" fillId="2" borderId="1" xfId="0" applyNumberFormat="1" applyFont="1" applyFill="1" applyBorder="1" applyAlignment="1" applyProtection="1">
      <alignment horizontal="left" vertical="top" wrapText="1"/>
    </xf>
    <xf numFmtId="164" fontId="7" fillId="2" borderId="1" xfId="0" applyNumberFormat="1" applyFont="1" applyFill="1" applyBorder="1" applyAlignment="1" applyProtection="1">
      <alignment vertical="top" wrapText="1"/>
    </xf>
    <xf numFmtId="164" fontId="6" fillId="2" borderId="1" xfId="0" applyNumberFormat="1" applyFont="1" applyFill="1" applyBorder="1" applyAlignment="1" applyProtection="1">
      <alignment vertical="top" wrapText="1"/>
    </xf>
    <xf numFmtId="164" fontId="8" fillId="2" borderId="1" xfId="0" applyNumberFormat="1" applyFont="1" applyFill="1" applyBorder="1" applyAlignment="1" applyProtection="1">
      <alignment horizontal="left" vertical="top" wrapText="1"/>
    </xf>
    <xf numFmtId="1" fontId="9" fillId="2" borderId="1" xfId="0" applyNumberFormat="1" applyFont="1" applyFill="1" applyBorder="1" applyAlignment="1" applyProtection="1">
      <alignment horizontal="center" vertical="top" wrapText="1"/>
    </xf>
    <xf numFmtId="164" fontId="9" fillId="2" borderId="1" xfId="0" applyNumberFormat="1" applyFont="1" applyFill="1" applyBorder="1" applyAlignment="1" applyProtection="1">
      <alignment horizontal="right" vertical="top" wrapText="1"/>
    </xf>
    <xf numFmtId="164" fontId="6" fillId="3" borderId="3" xfId="0" applyNumberFormat="1" applyFont="1" applyFill="1" applyBorder="1" applyAlignment="1" applyProtection="1">
      <alignment vertical="top" wrapText="1"/>
    </xf>
    <xf numFmtId="164" fontId="7" fillId="3" borderId="3" xfId="0" applyNumberFormat="1" applyFont="1" applyFill="1" applyBorder="1" applyAlignment="1" applyProtection="1">
      <alignment horizontal="left" vertical="top" wrapText="1"/>
    </xf>
    <xf numFmtId="164" fontId="6" fillId="3" borderId="3" xfId="0" applyNumberFormat="1" applyFont="1" applyFill="1" applyBorder="1" applyAlignment="1" applyProtection="1">
      <alignment horizontal="left" vertical="top" wrapText="1"/>
    </xf>
    <xf numFmtId="164" fontId="8" fillId="3" borderId="3" xfId="0" applyNumberFormat="1" applyFont="1" applyFill="1" applyBorder="1" applyAlignment="1" applyProtection="1">
      <alignment horizontal="left" vertical="top" wrapText="1"/>
    </xf>
    <xf numFmtId="1" fontId="6" fillId="3" borderId="3" xfId="0" applyNumberFormat="1" applyFont="1" applyFill="1" applyBorder="1" applyAlignment="1" applyProtection="1">
      <alignment horizontal="center" vertical="top" wrapText="1"/>
    </xf>
    <xf numFmtId="165" fontId="6" fillId="3" borderId="3" xfId="0" applyNumberFormat="1" applyFont="1" applyFill="1" applyBorder="1" applyAlignment="1" applyProtection="1">
      <alignment horizontal="right" vertical="top" wrapText="1"/>
    </xf>
    <xf numFmtId="164" fontId="6" fillId="0" borderId="2" xfId="0" applyNumberFormat="1" applyFont="1" applyFill="1" applyBorder="1" applyAlignment="1" applyProtection="1">
      <alignment vertical="top" wrapText="1"/>
    </xf>
    <xf numFmtId="164" fontId="7" fillId="0" borderId="2" xfId="0" applyNumberFormat="1" applyFont="1" applyFill="1" applyBorder="1" applyAlignment="1" applyProtection="1">
      <alignment horizontal="left" vertical="top" wrapText="1"/>
    </xf>
    <xf numFmtId="164" fontId="8" fillId="0" borderId="2" xfId="0" applyNumberFormat="1" applyFont="1" applyFill="1" applyBorder="1" applyAlignment="1" applyProtection="1">
      <alignment horizontal="left" vertical="top" wrapText="1"/>
    </xf>
    <xf numFmtId="1" fontId="6" fillId="0" borderId="2" xfId="0" applyNumberFormat="1" applyFont="1" applyFill="1" applyBorder="1" applyAlignment="1" applyProtection="1">
      <alignment horizontal="center" vertical="top" wrapText="1"/>
    </xf>
    <xf numFmtId="165" fontId="6" fillId="0" borderId="2" xfId="0" applyNumberFormat="1" applyFont="1" applyFill="1" applyBorder="1" applyAlignment="1" applyProtection="1">
      <alignment horizontal="right" vertical="top" wrapText="1"/>
    </xf>
    <xf numFmtId="2" fontId="10" fillId="0" borderId="2" xfId="0" applyNumberFormat="1" applyFont="1" applyFill="1" applyBorder="1" applyAlignment="1" applyProtection="1">
      <alignment horizontal="left" vertical="top" wrapText="1"/>
    </xf>
    <xf numFmtId="2" fontId="11" fillId="0" borderId="2" xfId="0" applyNumberFormat="1" applyFont="1" applyFill="1" applyBorder="1" applyAlignment="1" applyProtection="1">
      <alignment horizontal="left" vertical="top" wrapText="1"/>
    </xf>
    <xf numFmtId="1" fontId="10" fillId="0" borderId="2" xfId="0" applyNumberFormat="1" applyFont="1" applyFill="1" applyBorder="1" applyAlignment="1" applyProtection="1">
      <alignment horizontal="center" vertical="top" wrapText="1"/>
    </xf>
    <xf numFmtId="165" fontId="10" fillId="0" borderId="2" xfId="0" applyNumberFormat="1" applyFont="1" applyFill="1" applyBorder="1" applyAlignment="1" applyProtection="1">
      <alignment horizontal="right" vertical="top" wrapText="1"/>
    </xf>
    <xf numFmtId="1" fontId="10" fillId="4" borderId="2" xfId="0" applyNumberFormat="1" applyFont="1" applyFill="1" applyBorder="1" applyAlignment="1" applyProtection="1">
      <alignment horizontal="center" vertical="top" wrapText="1"/>
    </xf>
    <xf numFmtId="0" fontId="12" fillId="0" borderId="2" xfId="0" applyFont="1" applyBorder="1" applyAlignment="1">
      <alignment vertical="top" wrapText="1"/>
    </xf>
    <xf numFmtId="0" fontId="13" fillId="0" borderId="2" xfId="0" applyFont="1" applyBorder="1" applyAlignment="1">
      <alignment vertical="top" wrapText="1"/>
    </xf>
    <xf numFmtId="2" fontId="10" fillId="0" borderId="2" xfId="0" applyNumberFormat="1" applyFont="1" applyFill="1" applyBorder="1" applyAlignment="1" applyProtection="1">
      <alignment horizontal="left" vertical="top" wrapText="1" indent="1"/>
    </xf>
    <xf numFmtId="0" fontId="12" fillId="4" borderId="2" xfId="0" applyFont="1" applyFill="1" applyBorder="1" applyAlignment="1">
      <alignment horizontal="left" vertical="top" wrapText="1"/>
    </xf>
    <xf numFmtId="2" fontId="15" fillId="2" borderId="2" xfId="0" applyNumberFormat="1" applyFont="1" applyFill="1" applyBorder="1" applyAlignment="1" applyProtection="1">
      <alignment horizontal="left" vertical="top" wrapText="1"/>
    </xf>
    <xf numFmtId="0" fontId="15" fillId="2" borderId="2" xfId="0" applyFont="1" applyFill="1" applyBorder="1" applyAlignment="1">
      <alignment vertical="top" wrapText="1"/>
    </xf>
    <xf numFmtId="1" fontId="15" fillId="2" borderId="2" xfId="0" applyNumberFormat="1" applyFont="1" applyFill="1" applyBorder="1" applyAlignment="1" applyProtection="1">
      <alignment horizontal="center" vertical="top" wrapText="1"/>
    </xf>
    <xf numFmtId="165" fontId="15" fillId="2" borderId="2" xfId="0" applyNumberFormat="1" applyFont="1" applyFill="1" applyBorder="1" applyAlignment="1" applyProtection="1">
      <alignment horizontal="right" vertical="top" wrapText="1"/>
    </xf>
    <xf numFmtId="0" fontId="14" fillId="0" borderId="0" xfId="0" applyFont="1" applyAlignment="1">
      <alignment vertical="top" wrapText="1"/>
    </xf>
    <xf numFmtId="2" fontId="10" fillId="3" borderId="2" xfId="0" applyNumberFormat="1" applyFont="1" applyFill="1" applyBorder="1" applyAlignment="1" applyProtection="1">
      <alignment horizontal="left" vertical="top" wrapText="1"/>
    </xf>
    <xf numFmtId="2" fontId="11" fillId="3" borderId="2" xfId="0" applyNumberFormat="1" applyFont="1" applyFill="1" applyBorder="1" applyAlignment="1" applyProtection="1">
      <alignment horizontal="left" vertical="top" wrapText="1"/>
    </xf>
    <xf numFmtId="2" fontId="10" fillId="3" borderId="2" xfId="0" applyNumberFormat="1" applyFont="1" applyFill="1" applyBorder="1" applyAlignment="1" applyProtection="1">
      <alignment horizontal="left" vertical="top" wrapText="1" indent="1"/>
    </xf>
    <xf numFmtId="0" fontId="2" fillId="0" borderId="0" xfId="0" applyFont="1" applyFill="1" applyAlignment="1">
      <alignment vertical="top" wrapText="1"/>
    </xf>
    <xf numFmtId="0" fontId="16" fillId="0" borderId="0" xfId="0" applyFont="1"/>
    <xf numFmtId="2" fontId="10" fillId="2" borderId="2" xfId="0" applyNumberFormat="1" applyFont="1" applyFill="1" applyBorder="1" applyAlignment="1" applyProtection="1">
      <alignment horizontal="left" vertical="top" wrapText="1"/>
    </xf>
    <xf numFmtId="2" fontId="11" fillId="2" borderId="2" xfId="0" applyNumberFormat="1" applyFont="1" applyFill="1" applyBorder="1" applyAlignment="1" applyProtection="1">
      <alignment horizontal="left" vertical="top" wrapText="1"/>
    </xf>
    <xf numFmtId="1" fontId="10" fillId="2" borderId="2" xfId="0" applyNumberFormat="1" applyFont="1" applyFill="1" applyBorder="1" applyAlignment="1" applyProtection="1">
      <alignment horizontal="center" vertical="top" wrapText="1"/>
    </xf>
    <xf numFmtId="0" fontId="0" fillId="2" borderId="0" xfId="0" applyFill="1" applyAlignment="1">
      <alignment vertical="center"/>
    </xf>
    <xf numFmtId="167" fontId="6" fillId="2" borderId="2" xfId="0" applyNumberFormat="1" applyFont="1" applyFill="1" applyBorder="1" applyAlignment="1" applyProtection="1">
      <alignment horizontal="right" vertical="top" wrapText="1"/>
    </xf>
    <xf numFmtId="164" fontId="6" fillId="0" borderId="1" xfId="0" applyNumberFormat="1" applyFont="1" applyFill="1" applyBorder="1" applyAlignment="1" applyProtection="1">
      <alignment horizontal="right" vertical="center" wrapText="1"/>
    </xf>
    <xf numFmtId="166" fontId="7" fillId="0" borderId="1" xfId="0" applyNumberFormat="1" applyFont="1" applyFill="1" applyBorder="1" applyAlignment="1" applyProtection="1">
      <alignment horizontal="left" vertical="center" wrapText="1"/>
    </xf>
    <xf numFmtId="0" fontId="13" fillId="0" borderId="24" xfId="0" applyFont="1" applyBorder="1" applyAlignment="1">
      <alignment vertical="top" wrapText="1"/>
    </xf>
    <xf numFmtId="0" fontId="13" fillId="0" borderId="0" xfId="0" applyFont="1" applyAlignment="1">
      <alignment vertical="top" wrapText="1"/>
    </xf>
    <xf numFmtId="2" fontId="10" fillId="3" borderId="18" xfId="0" applyNumberFormat="1" applyFont="1" applyFill="1" applyBorder="1" applyAlignment="1" applyProtection="1">
      <alignment horizontal="left" vertical="center" wrapText="1"/>
    </xf>
    <xf numFmtId="0" fontId="0" fillId="3" borderId="19" xfId="0" applyFill="1" applyBorder="1" applyAlignment="1">
      <alignment horizontal="left" vertical="center" wrapText="1"/>
    </xf>
    <xf numFmtId="0" fontId="0" fillId="3" borderId="20" xfId="0" applyFill="1" applyBorder="1" applyAlignment="1">
      <alignment horizontal="left" vertical="center" wrapText="1"/>
    </xf>
    <xf numFmtId="0" fontId="0" fillId="3" borderId="21" xfId="0" applyFill="1" applyBorder="1" applyAlignment="1">
      <alignment horizontal="left" vertical="center" wrapText="1"/>
    </xf>
    <xf numFmtId="0" fontId="0" fillId="3" borderId="22" xfId="0" applyFill="1" applyBorder="1" applyAlignment="1">
      <alignment horizontal="left" vertical="center" wrapText="1"/>
    </xf>
    <xf numFmtId="0" fontId="0" fillId="3" borderId="23" xfId="0" applyFill="1" applyBorder="1" applyAlignment="1">
      <alignment horizontal="left" vertical="center" wrapText="1"/>
    </xf>
    <xf numFmtId="0" fontId="13" fillId="0" borderId="24" xfId="0" applyFont="1" applyBorder="1" applyAlignment="1">
      <alignment horizontal="left" vertical="top" wrapText="1"/>
    </xf>
    <xf numFmtId="0" fontId="13" fillId="0" borderId="0" xfId="0" applyFont="1" applyBorder="1" applyAlignment="1">
      <alignment horizontal="left" vertical="top" wrapText="1"/>
    </xf>
    <xf numFmtId="0" fontId="13" fillId="4" borderId="24" xfId="0" applyFont="1" applyFill="1" applyBorder="1" applyAlignment="1">
      <alignment vertical="top" wrapText="1"/>
    </xf>
    <xf numFmtId="0" fontId="13" fillId="4" borderId="0" xfId="0" applyFont="1" applyFill="1" applyBorder="1" applyAlignment="1">
      <alignment vertical="top" wrapText="1"/>
    </xf>
    <xf numFmtId="0" fontId="13" fillId="0" borderId="0" xfId="0" applyFont="1" applyBorder="1" applyAlignment="1">
      <alignment vertical="top" wrapText="1"/>
    </xf>
    <xf numFmtId="0" fontId="3" fillId="0" borderId="4" xfId="0" applyFont="1" applyBorder="1" applyAlignment="1">
      <alignment horizontal="center" vertical="center"/>
    </xf>
    <xf numFmtId="0" fontId="0" fillId="0" borderId="6" xfId="0" applyBorder="1"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center" vertical="center"/>
    </xf>
    <xf numFmtId="0" fontId="3" fillId="0" borderId="16" xfId="0" applyFont="1" applyBorder="1" applyAlignment="1">
      <alignment horizontal="center" vertical="center" wrapText="1"/>
    </xf>
    <xf numFmtId="0" fontId="0" fillId="0" borderId="17"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zoomScaleSheetLayoutView="110" workbookViewId="0"/>
  </sheetViews>
  <sheetFormatPr defaultColWidth="8.85546875" defaultRowHeight="15" x14ac:dyDescent="0.25"/>
  <cols>
    <col min="1" max="1" width="5.5703125" style="21" customWidth="1"/>
    <col min="2" max="2" width="5.42578125" style="21" customWidth="1"/>
    <col min="3" max="3" width="65.28515625" style="21" customWidth="1"/>
    <col min="4" max="4" width="13" style="18" customWidth="1"/>
    <col min="5" max="5" width="5.28515625" style="21" customWidth="1"/>
    <col min="6" max="6" width="8.140625" style="21" customWidth="1"/>
    <col min="7" max="7" width="10.5703125" style="21" customWidth="1"/>
    <col min="8" max="8" width="8.85546875" style="21"/>
    <col min="9" max="9" width="10.85546875" style="21" customWidth="1"/>
    <col min="10" max="16384" width="8.85546875" style="21"/>
  </cols>
  <sheetData>
    <row r="1" spans="1:10" s="19" customFormat="1" ht="15.75" x14ac:dyDescent="0.25">
      <c r="A1" s="23" t="s">
        <v>87</v>
      </c>
      <c r="B1" s="24"/>
      <c r="C1" s="25" t="s">
        <v>63</v>
      </c>
      <c r="D1" s="26"/>
      <c r="E1" s="27"/>
      <c r="F1" s="28"/>
    </row>
    <row r="2" spans="1:10" s="19" customFormat="1" ht="21" x14ac:dyDescent="0.25">
      <c r="A2" s="74" t="s">
        <v>89</v>
      </c>
      <c r="B2" s="75">
        <v>42772</v>
      </c>
      <c r="C2" s="25" t="s">
        <v>64</v>
      </c>
      <c r="D2" s="26"/>
      <c r="E2" s="27"/>
      <c r="F2" s="28"/>
    </row>
    <row r="3" spans="1:10" s="19" customFormat="1" ht="15.75" x14ac:dyDescent="0.25">
      <c r="A3" s="29"/>
      <c r="B3" s="24"/>
      <c r="C3" s="25"/>
      <c r="D3" s="26"/>
      <c r="E3" s="27"/>
      <c r="F3" s="28"/>
    </row>
    <row r="4" spans="1:10" s="19" customFormat="1" ht="21" x14ac:dyDescent="0.25">
      <c r="A4" s="30" t="s">
        <v>2</v>
      </c>
      <c r="B4" s="31" t="s">
        <v>3</v>
      </c>
      <c r="C4" s="29" t="s">
        <v>36</v>
      </c>
      <c r="D4" s="26"/>
      <c r="E4" s="27" t="s">
        <v>3</v>
      </c>
      <c r="F4" s="32" t="s">
        <v>3</v>
      </c>
    </row>
    <row r="5" spans="1:10" s="19" customFormat="1" ht="15.75" x14ac:dyDescent="0.25">
      <c r="A5" s="33"/>
      <c r="B5" s="34"/>
      <c r="C5" s="35" t="s">
        <v>4</v>
      </c>
      <c r="D5" s="36"/>
      <c r="E5" s="37"/>
      <c r="F5" s="38"/>
    </row>
    <row r="6" spans="1:10" s="19" customFormat="1" ht="15.75" x14ac:dyDescent="0.25">
      <c r="A6" s="39"/>
      <c r="B6" s="40"/>
      <c r="C6" s="41" t="s">
        <v>5</v>
      </c>
      <c r="D6" s="42"/>
      <c r="E6" s="43"/>
      <c r="F6" s="44"/>
    </row>
    <row r="7" spans="1:10" s="19" customFormat="1" ht="15.75" x14ac:dyDescent="0.25">
      <c r="A7" s="45"/>
      <c r="B7" s="46"/>
      <c r="C7" s="45"/>
      <c r="D7" s="47"/>
      <c r="E7" s="48"/>
      <c r="F7" s="49"/>
    </row>
    <row r="8" spans="1:10" s="19" customFormat="1" ht="15.75" x14ac:dyDescent="0.25">
      <c r="A8" s="50">
        <f>1</f>
        <v>1</v>
      </c>
      <c r="B8" s="51"/>
      <c r="C8" s="50" t="s">
        <v>6</v>
      </c>
      <c r="D8" s="50" t="s">
        <v>1</v>
      </c>
      <c r="E8" s="52">
        <v>2</v>
      </c>
      <c r="F8" s="53">
        <f>TIME(13,0,0)</f>
        <v>0.54166666666666663</v>
      </c>
    </row>
    <row r="9" spans="1:10" s="19" customFormat="1" ht="15.75" x14ac:dyDescent="0.25">
      <c r="A9" s="50">
        <f t="shared" ref="A9:A20" si="0">A8+1</f>
        <v>2</v>
      </c>
      <c r="B9" s="51" t="s">
        <v>7</v>
      </c>
      <c r="C9" s="50" t="s">
        <v>58</v>
      </c>
      <c r="D9" s="50" t="s">
        <v>1</v>
      </c>
      <c r="E9" s="52">
        <v>10</v>
      </c>
      <c r="F9" s="53">
        <f t="shared" ref="F9:F30" si="1">F8+TIME(0,E8,0)</f>
        <v>0.54305555555555551</v>
      </c>
    </row>
    <row r="10" spans="1:10" s="19" customFormat="1" ht="15.75" x14ac:dyDescent="0.25">
      <c r="A10" s="50">
        <f t="shared" si="0"/>
        <v>3</v>
      </c>
      <c r="B10" s="51" t="s">
        <v>8</v>
      </c>
      <c r="C10" s="50" t="s">
        <v>9</v>
      </c>
      <c r="D10" s="50" t="s">
        <v>1</v>
      </c>
      <c r="E10" s="52">
        <v>3</v>
      </c>
      <c r="F10" s="53">
        <f t="shared" si="1"/>
        <v>0.54999999999999993</v>
      </c>
    </row>
    <row r="11" spans="1:10" s="19" customFormat="1" ht="15.75" x14ac:dyDescent="0.25">
      <c r="A11" s="50">
        <f>A10+0.01</f>
        <v>3.01</v>
      </c>
      <c r="B11" s="51" t="s">
        <v>53</v>
      </c>
      <c r="C11" s="50" t="s">
        <v>81</v>
      </c>
      <c r="D11" s="50" t="s">
        <v>1</v>
      </c>
      <c r="E11" s="52">
        <v>5</v>
      </c>
      <c r="F11" s="53">
        <f t="shared" si="1"/>
        <v>0.55208333333333326</v>
      </c>
    </row>
    <row r="12" spans="1:10" s="19" customFormat="1" ht="15.75" x14ac:dyDescent="0.25">
      <c r="A12" s="50">
        <f>A10+1</f>
        <v>4</v>
      </c>
      <c r="B12" s="51" t="s">
        <v>8</v>
      </c>
      <c r="C12" s="50" t="s">
        <v>54</v>
      </c>
      <c r="D12" s="50" t="s">
        <v>52</v>
      </c>
      <c r="E12" s="52">
        <v>5</v>
      </c>
      <c r="F12" s="53">
        <f t="shared" si="1"/>
        <v>0.55555555555555547</v>
      </c>
    </row>
    <row r="13" spans="1:10" s="19" customFormat="1" ht="23.25" customHeight="1" x14ac:dyDescent="0.25">
      <c r="A13" s="50">
        <f t="shared" si="0"/>
        <v>5</v>
      </c>
      <c r="B13" s="51" t="s">
        <v>53</v>
      </c>
      <c r="C13" s="50" t="s">
        <v>71</v>
      </c>
      <c r="D13" s="50" t="s">
        <v>55</v>
      </c>
      <c r="E13" s="54">
        <v>5</v>
      </c>
      <c r="F13" s="53">
        <f t="shared" si="1"/>
        <v>0.55902777777777768</v>
      </c>
      <c r="G13" s="76" t="s">
        <v>96</v>
      </c>
      <c r="H13" s="77"/>
      <c r="I13" s="77"/>
    </row>
    <row r="14" spans="1:10" s="19" customFormat="1" ht="15.75" x14ac:dyDescent="0.25">
      <c r="A14" s="50">
        <f>A13+1</f>
        <v>6</v>
      </c>
      <c r="B14" s="51" t="s">
        <v>8</v>
      </c>
      <c r="C14" s="50" t="s">
        <v>79</v>
      </c>
      <c r="D14" s="50" t="s">
        <v>80</v>
      </c>
      <c r="E14" s="54">
        <v>5</v>
      </c>
      <c r="F14" s="53">
        <f>F18+TIME(0,E18,0)</f>
        <v>0.57291666666666663</v>
      </c>
    </row>
    <row r="15" spans="1:10" s="19" customFormat="1" ht="15.75" x14ac:dyDescent="0.25">
      <c r="A15" s="50">
        <f t="shared" si="0"/>
        <v>7</v>
      </c>
      <c r="B15" s="51" t="s">
        <v>8</v>
      </c>
      <c r="C15" s="50" t="s">
        <v>66</v>
      </c>
      <c r="D15" s="50" t="s">
        <v>0</v>
      </c>
      <c r="E15" s="54">
        <v>5</v>
      </c>
      <c r="F15" s="53">
        <f t="shared" si="1"/>
        <v>0.57638888888888884</v>
      </c>
    </row>
    <row r="16" spans="1:10" s="19" customFormat="1" ht="22.5" x14ac:dyDescent="0.25">
      <c r="A16" s="50">
        <f>A15+0.01</f>
        <v>7.01</v>
      </c>
      <c r="B16" s="51" t="s">
        <v>90</v>
      </c>
      <c r="C16" s="50" t="s">
        <v>86</v>
      </c>
      <c r="D16" s="50" t="s">
        <v>80</v>
      </c>
      <c r="E16" s="54">
        <v>15</v>
      </c>
      <c r="F16" s="53">
        <f t="shared" si="1"/>
        <v>0.57986111111111105</v>
      </c>
      <c r="G16" s="76" t="s">
        <v>98</v>
      </c>
      <c r="H16" s="88"/>
      <c r="I16" s="88"/>
      <c r="J16" s="88"/>
    </row>
    <row r="17" spans="1:10" s="19" customFormat="1" ht="15.75" x14ac:dyDescent="0.25">
      <c r="A17" s="50">
        <f>A15+1</f>
        <v>8</v>
      </c>
      <c r="B17" s="51" t="s">
        <v>8</v>
      </c>
      <c r="C17" s="50" t="s">
        <v>67</v>
      </c>
      <c r="D17" s="50" t="s">
        <v>69</v>
      </c>
      <c r="E17" s="54">
        <v>5</v>
      </c>
      <c r="F17" s="53">
        <f t="shared" si="1"/>
        <v>0.59027777777777768</v>
      </c>
    </row>
    <row r="18" spans="1:10" s="19" customFormat="1" ht="46.5" customHeight="1" x14ac:dyDescent="0.25">
      <c r="A18" s="69">
        <f>A17+0.01</f>
        <v>8.01</v>
      </c>
      <c r="B18" s="70" t="s">
        <v>53</v>
      </c>
      <c r="C18" s="72" t="s">
        <v>93</v>
      </c>
      <c r="D18" s="69" t="s">
        <v>94</v>
      </c>
      <c r="E18" s="71">
        <v>15</v>
      </c>
      <c r="F18" s="73">
        <v>0.5625</v>
      </c>
      <c r="G18" s="86" t="s">
        <v>95</v>
      </c>
      <c r="H18" s="87"/>
      <c r="I18" s="87"/>
      <c r="J18" s="87"/>
    </row>
    <row r="19" spans="1:10" s="19" customFormat="1" ht="15.75" x14ac:dyDescent="0.25">
      <c r="A19" s="50">
        <f>A17+1</f>
        <v>9</v>
      </c>
      <c r="B19" s="51" t="s">
        <v>8</v>
      </c>
      <c r="C19" s="50" t="s">
        <v>68</v>
      </c>
      <c r="D19" s="50" t="s">
        <v>0</v>
      </c>
      <c r="E19" s="54">
        <v>5</v>
      </c>
      <c r="F19" s="53">
        <f>F17+TIME(0,E17,0)</f>
        <v>0.59374999999999989</v>
      </c>
    </row>
    <row r="20" spans="1:10" s="20" customFormat="1" ht="15.75" x14ac:dyDescent="0.25">
      <c r="A20" s="50">
        <f t="shared" si="0"/>
        <v>10</v>
      </c>
      <c r="B20" s="51"/>
      <c r="C20" s="50" t="s">
        <v>77</v>
      </c>
      <c r="D20" s="50"/>
      <c r="E20" s="54"/>
      <c r="F20" s="53">
        <f t="shared" si="1"/>
        <v>0.5972222222222221</v>
      </c>
    </row>
    <row r="21" spans="1:10" s="19" customFormat="1" ht="157.5" x14ac:dyDescent="0.25">
      <c r="A21" s="64">
        <f>A20+0.01</f>
        <v>10.01</v>
      </c>
      <c r="B21" s="65" t="s">
        <v>62</v>
      </c>
      <c r="C21" s="64" t="s">
        <v>84</v>
      </c>
      <c r="D21" s="64" t="s">
        <v>70</v>
      </c>
      <c r="E21" s="54">
        <v>0</v>
      </c>
      <c r="F21" s="53">
        <f t="shared" si="1"/>
        <v>0.5972222222222221</v>
      </c>
    </row>
    <row r="22" spans="1:10" s="19" customFormat="1" ht="90" x14ac:dyDescent="0.25">
      <c r="A22" s="64">
        <f t="shared" ref="A22:A24" si="2">A21+0.01</f>
        <v>10.02</v>
      </c>
      <c r="B22" s="65" t="s">
        <v>62</v>
      </c>
      <c r="C22" s="64" t="s">
        <v>85</v>
      </c>
      <c r="D22" s="64" t="s">
        <v>70</v>
      </c>
      <c r="E22" s="54">
        <v>0</v>
      </c>
      <c r="F22" s="53">
        <f t="shared" si="1"/>
        <v>0.5972222222222221</v>
      </c>
    </row>
    <row r="23" spans="1:10" s="20" customFormat="1" ht="78.75" x14ac:dyDescent="0.25">
      <c r="A23" s="64">
        <f t="shared" si="2"/>
        <v>10.029999999999999</v>
      </c>
      <c r="B23" s="65" t="s">
        <v>62</v>
      </c>
      <c r="C23" s="64" t="s">
        <v>65</v>
      </c>
      <c r="D23" s="64" t="s">
        <v>59</v>
      </c>
      <c r="E23" s="52">
        <v>0</v>
      </c>
      <c r="F23" s="53">
        <f t="shared" si="1"/>
        <v>0.5972222222222221</v>
      </c>
      <c r="G23" s="78" t="s">
        <v>73</v>
      </c>
      <c r="H23" s="79"/>
      <c r="I23" s="80"/>
    </row>
    <row r="24" spans="1:10" s="20" customFormat="1" ht="112.5" x14ac:dyDescent="0.25">
      <c r="A24" s="64">
        <f t="shared" si="2"/>
        <v>10.039999999999999</v>
      </c>
      <c r="B24" s="65" t="s">
        <v>62</v>
      </c>
      <c r="C24" s="64" t="s">
        <v>72</v>
      </c>
      <c r="D24" s="64" t="s">
        <v>59</v>
      </c>
      <c r="E24" s="52">
        <v>0</v>
      </c>
      <c r="F24" s="53">
        <f t="shared" si="1"/>
        <v>0.5972222222222221</v>
      </c>
      <c r="G24" s="81"/>
      <c r="H24" s="82"/>
      <c r="I24" s="83"/>
    </row>
    <row r="25" spans="1:10" s="67" customFormat="1" ht="78.75" x14ac:dyDescent="0.25">
      <c r="A25" s="64">
        <f>A24+0.01</f>
        <v>10.049999999999999</v>
      </c>
      <c r="B25" s="65" t="s">
        <v>62</v>
      </c>
      <c r="C25" s="66" t="s">
        <v>99</v>
      </c>
      <c r="D25" s="64" t="s">
        <v>60</v>
      </c>
      <c r="E25" s="52">
        <v>0</v>
      </c>
      <c r="F25" s="53">
        <f t="shared" si="1"/>
        <v>0.5972222222222221</v>
      </c>
      <c r="G25" s="78" t="s">
        <v>75</v>
      </c>
      <c r="H25" s="79"/>
      <c r="I25" s="80"/>
    </row>
    <row r="26" spans="1:10" s="19" customFormat="1" ht="120.75" customHeight="1" x14ac:dyDescent="0.25">
      <c r="A26" s="50">
        <f>A25+0.01</f>
        <v>10.059999999999999</v>
      </c>
      <c r="B26" s="51" t="s">
        <v>90</v>
      </c>
      <c r="C26" s="50" t="s">
        <v>91</v>
      </c>
      <c r="D26" s="50" t="s">
        <v>97</v>
      </c>
      <c r="E26" s="54">
        <v>15</v>
      </c>
      <c r="F26" s="53">
        <f t="shared" si="1"/>
        <v>0.5972222222222221</v>
      </c>
      <c r="G26" s="84" t="s">
        <v>92</v>
      </c>
      <c r="H26" s="85"/>
      <c r="I26" s="85"/>
      <c r="J26" s="85"/>
    </row>
    <row r="27" spans="1:10" s="67" customFormat="1" ht="15.75" x14ac:dyDescent="0.25">
      <c r="A27" s="50">
        <f>A20+1</f>
        <v>11</v>
      </c>
      <c r="B27" s="51"/>
      <c r="C27" s="57" t="s">
        <v>78</v>
      </c>
      <c r="D27" s="50"/>
      <c r="E27" s="52"/>
      <c r="F27" s="53">
        <f t="shared" si="1"/>
        <v>0.60763888888888873</v>
      </c>
    </row>
    <row r="28" spans="1:10" s="67" customFormat="1" ht="22.5" x14ac:dyDescent="0.25">
      <c r="A28" s="64">
        <f>A27+0.01</f>
        <v>11.01</v>
      </c>
      <c r="B28" s="65" t="s">
        <v>74</v>
      </c>
      <c r="C28" s="66" t="s">
        <v>76</v>
      </c>
      <c r="D28" s="64" t="s">
        <v>70</v>
      </c>
      <c r="E28" s="52">
        <v>0</v>
      </c>
      <c r="F28" s="53">
        <f t="shared" si="1"/>
        <v>0.60763888888888873</v>
      </c>
    </row>
    <row r="29" spans="1:10" s="67" customFormat="1" ht="67.5" x14ac:dyDescent="0.25">
      <c r="A29" s="64">
        <f>A28+0.01</f>
        <v>11.02</v>
      </c>
      <c r="B29" s="65" t="s">
        <v>74</v>
      </c>
      <c r="C29" s="64" t="s">
        <v>88</v>
      </c>
      <c r="D29" s="64" t="s">
        <v>55</v>
      </c>
      <c r="E29" s="52">
        <v>0</v>
      </c>
      <c r="F29" s="53">
        <f t="shared" si="1"/>
        <v>0.60763888888888873</v>
      </c>
    </row>
    <row r="30" spans="1:10" s="67" customFormat="1" ht="22.5" x14ac:dyDescent="0.25">
      <c r="A30" s="50">
        <f>A27+1</f>
        <v>12</v>
      </c>
      <c r="B30" s="51" t="s">
        <v>8</v>
      </c>
      <c r="C30" s="58" t="s">
        <v>39</v>
      </c>
      <c r="D30" s="50" t="s">
        <v>40</v>
      </c>
      <c r="E30" s="54">
        <v>10</v>
      </c>
      <c r="F30" s="53">
        <f t="shared" si="1"/>
        <v>0.60763888888888873</v>
      </c>
    </row>
    <row r="31" spans="1:10" s="20" customFormat="1" ht="15.75" x14ac:dyDescent="0.25">
      <c r="A31" s="59">
        <f>A30+1</f>
        <v>13</v>
      </c>
      <c r="B31" s="59" t="s">
        <v>7</v>
      </c>
      <c r="C31" s="60" t="s">
        <v>61</v>
      </c>
      <c r="D31" s="59" t="s">
        <v>1</v>
      </c>
      <c r="E31" s="61"/>
      <c r="F31" s="62">
        <v>0.625</v>
      </c>
    </row>
    <row r="32" spans="1:10" s="63" customFormat="1" x14ac:dyDescent="0.25">
      <c r="A32" s="55"/>
      <c r="B32" s="55"/>
      <c r="C32" s="55"/>
      <c r="D32" s="55"/>
      <c r="E32" s="55"/>
      <c r="F32" s="56"/>
    </row>
    <row r="35" spans="3:3" x14ac:dyDescent="0.25">
      <c r="C35" s="18"/>
    </row>
    <row r="36" spans="3:3" x14ac:dyDescent="0.25">
      <c r="C36" s="22"/>
    </row>
    <row r="37" spans="3:3" x14ac:dyDescent="0.25">
      <c r="C37" s="22"/>
    </row>
  </sheetData>
  <mergeCells count="6">
    <mergeCell ref="G13:I13"/>
    <mergeCell ref="G25:I25"/>
    <mergeCell ref="G23:I24"/>
    <mergeCell ref="G26:J26"/>
    <mergeCell ref="G18:J18"/>
    <mergeCell ref="G16:J16"/>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6"/>
  <sheetViews>
    <sheetView zoomScale="110" zoomScaleNormal="110" workbookViewId="0">
      <selection activeCell="G3" sqref="G3"/>
    </sheetView>
  </sheetViews>
  <sheetFormatPr defaultRowHeight="15" x14ac:dyDescent="0.25"/>
  <cols>
    <col min="2" max="2" width="16.28515625" customWidth="1"/>
    <col min="3" max="3" width="21.5703125" customWidth="1"/>
    <col min="4" max="4" width="11.5703125" customWidth="1"/>
    <col min="5" max="6" width="11.5703125" style="13" customWidth="1"/>
  </cols>
  <sheetData>
    <row r="1" spans="2:6" ht="15.75" thickBot="1" x14ac:dyDescent="0.3"/>
    <row r="2" spans="2:6" ht="15.75" customHeight="1" thickTop="1" x14ac:dyDescent="0.25">
      <c r="B2" s="89" t="s">
        <v>10</v>
      </c>
      <c r="C2" s="91" t="s">
        <v>11</v>
      </c>
      <c r="D2" s="93" t="s">
        <v>12</v>
      </c>
      <c r="E2" s="93" t="s">
        <v>82</v>
      </c>
      <c r="F2" s="93" t="s">
        <v>83</v>
      </c>
    </row>
    <row r="3" spans="2:6" ht="41.25" customHeight="1" thickBot="1" x14ac:dyDescent="0.3">
      <c r="B3" s="90"/>
      <c r="C3" s="92"/>
      <c r="D3" s="94"/>
      <c r="E3" s="94"/>
      <c r="F3" s="94"/>
    </row>
    <row r="4" spans="2:6" ht="15.75" thickTop="1" x14ac:dyDescent="0.25">
      <c r="B4" s="1" t="s">
        <v>13</v>
      </c>
      <c r="C4" s="2" t="s">
        <v>14</v>
      </c>
      <c r="D4" s="3">
        <v>1</v>
      </c>
      <c r="E4" s="14"/>
      <c r="F4" s="14"/>
    </row>
    <row r="5" spans="2:6" x14ac:dyDescent="0.25">
      <c r="B5" s="1" t="s">
        <v>15</v>
      </c>
      <c r="C5" s="2" t="s">
        <v>16</v>
      </c>
      <c r="D5" s="3">
        <v>1</v>
      </c>
      <c r="E5" s="14"/>
      <c r="F5" s="14"/>
    </row>
    <row r="6" spans="2:6" x14ac:dyDescent="0.25">
      <c r="B6" s="4" t="s">
        <v>15</v>
      </c>
      <c r="C6" s="5" t="s">
        <v>17</v>
      </c>
      <c r="D6" s="6">
        <v>1</v>
      </c>
      <c r="E6" s="15"/>
      <c r="F6" s="15"/>
    </row>
    <row r="7" spans="2:6" x14ac:dyDescent="0.25">
      <c r="B7" s="4" t="s">
        <v>18</v>
      </c>
      <c r="C7" s="5" t="s">
        <v>19</v>
      </c>
      <c r="D7" s="6">
        <v>1</v>
      </c>
      <c r="E7" s="15"/>
      <c r="F7" s="15"/>
    </row>
    <row r="8" spans="2:6" x14ac:dyDescent="0.25">
      <c r="B8" s="4" t="s">
        <v>20</v>
      </c>
      <c r="C8" s="5" t="s">
        <v>21</v>
      </c>
      <c r="D8" s="6">
        <v>1</v>
      </c>
      <c r="E8" s="15"/>
      <c r="F8" s="15"/>
    </row>
    <row r="9" spans="2:6" x14ac:dyDescent="0.25">
      <c r="B9" s="4" t="s">
        <v>37</v>
      </c>
      <c r="C9" s="5" t="s">
        <v>22</v>
      </c>
      <c r="D9" s="6">
        <v>1</v>
      </c>
      <c r="E9" s="15"/>
      <c r="F9" s="15"/>
    </row>
    <row r="10" spans="2:6" x14ac:dyDescent="0.25">
      <c r="B10" s="4">
        <v>1</v>
      </c>
      <c r="C10" s="5" t="s">
        <v>48</v>
      </c>
      <c r="D10" s="6">
        <v>1</v>
      </c>
      <c r="E10" s="15"/>
      <c r="F10" s="15"/>
    </row>
    <row r="11" spans="2:6" x14ac:dyDescent="0.25">
      <c r="B11" s="4">
        <v>3</v>
      </c>
      <c r="C11" s="5" t="s">
        <v>23</v>
      </c>
      <c r="D11" s="6">
        <v>1</v>
      </c>
      <c r="E11" s="15"/>
      <c r="F11" s="15"/>
    </row>
    <row r="12" spans="2:6" x14ac:dyDescent="0.25">
      <c r="B12" s="4">
        <v>11</v>
      </c>
      <c r="C12" s="5" t="s">
        <v>34</v>
      </c>
      <c r="D12" s="6">
        <v>1</v>
      </c>
      <c r="E12" s="15"/>
      <c r="F12" s="15"/>
    </row>
    <row r="13" spans="2:6" x14ac:dyDescent="0.25">
      <c r="B13" s="4">
        <v>15</v>
      </c>
      <c r="C13" s="5" t="s">
        <v>56</v>
      </c>
      <c r="D13" s="6">
        <v>1</v>
      </c>
      <c r="E13" s="15"/>
      <c r="F13" s="15"/>
    </row>
    <row r="14" spans="2:6" x14ac:dyDescent="0.25">
      <c r="B14" s="4">
        <v>16</v>
      </c>
      <c r="C14" s="5" t="s">
        <v>24</v>
      </c>
      <c r="D14" s="6">
        <v>1</v>
      </c>
      <c r="E14" s="15"/>
      <c r="F14" s="15"/>
    </row>
    <row r="15" spans="2:6" x14ac:dyDescent="0.25">
      <c r="B15" s="4">
        <v>17</v>
      </c>
      <c r="C15" s="5" t="s">
        <v>25</v>
      </c>
      <c r="D15" s="6" t="s">
        <v>26</v>
      </c>
      <c r="E15" s="16"/>
      <c r="F15" s="16"/>
    </row>
    <row r="16" spans="2:6" x14ac:dyDescent="0.25">
      <c r="B16" s="4">
        <v>18</v>
      </c>
      <c r="C16" s="5" t="s">
        <v>57</v>
      </c>
      <c r="D16" s="6">
        <v>1</v>
      </c>
      <c r="E16" s="15"/>
      <c r="F16" s="15"/>
    </row>
    <row r="17" spans="2:6" x14ac:dyDescent="0.25">
      <c r="B17" s="4">
        <v>19</v>
      </c>
      <c r="C17" s="5" t="s">
        <v>27</v>
      </c>
      <c r="D17" s="6">
        <v>1</v>
      </c>
      <c r="E17" s="15"/>
      <c r="F17" s="15"/>
    </row>
    <row r="18" spans="2:6" x14ac:dyDescent="0.25">
      <c r="B18" s="4">
        <v>20</v>
      </c>
      <c r="C18" s="5" t="s">
        <v>28</v>
      </c>
      <c r="D18" s="6" t="s">
        <v>26</v>
      </c>
      <c r="E18" s="16"/>
      <c r="F18" s="16"/>
    </row>
    <row r="19" spans="2:6" x14ac:dyDescent="0.25">
      <c r="B19" s="4">
        <v>21</v>
      </c>
      <c r="C19" s="5" t="s">
        <v>29</v>
      </c>
      <c r="D19" s="6">
        <v>1</v>
      </c>
      <c r="E19" s="15"/>
      <c r="F19" s="15"/>
    </row>
    <row r="20" spans="2:6" x14ac:dyDescent="0.25">
      <c r="B20" s="4">
        <v>22</v>
      </c>
      <c r="C20" s="5" t="s">
        <v>30</v>
      </c>
      <c r="D20" s="6">
        <v>1</v>
      </c>
      <c r="E20" s="15"/>
      <c r="F20" s="15"/>
    </row>
    <row r="21" spans="2:6" x14ac:dyDescent="0.25">
      <c r="B21" s="4">
        <v>24</v>
      </c>
      <c r="C21" s="5" t="s">
        <v>38</v>
      </c>
      <c r="D21" s="6">
        <v>1</v>
      </c>
      <c r="E21" s="15"/>
      <c r="F21" s="15"/>
    </row>
    <row r="22" spans="2:6" ht="18" customHeight="1" thickBot="1" x14ac:dyDescent="0.3">
      <c r="B22" s="7" t="s">
        <v>31</v>
      </c>
      <c r="C22" s="8" t="s">
        <v>32</v>
      </c>
      <c r="D22" s="9" t="s">
        <v>26</v>
      </c>
      <c r="E22" s="17"/>
      <c r="F22" s="17"/>
    </row>
    <row r="23" spans="2:6" ht="38.25" customHeight="1" thickBot="1" x14ac:dyDescent="0.3">
      <c r="B23" s="10"/>
      <c r="C23" s="11" t="s">
        <v>33</v>
      </c>
      <c r="D23" s="12">
        <f>SUM(D4:D22)</f>
        <v>16</v>
      </c>
      <c r="E23" s="12">
        <f>SUM(E4:E22)</f>
        <v>0</v>
      </c>
      <c r="F23" s="12">
        <f>SUM(F4:F22)</f>
        <v>0</v>
      </c>
    </row>
    <row r="24" spans="2:6" ht="15.75" thickTop="1" x14ac:dyDescent="0.25"/>
    <row r="26" spans="2:6" x14ac:dyDescent="0.25">
      <c r="B26" t="s">
        <v>35</v>
      </c>
    </row>
    <row r="27" spans="2:6" x14ac:dyDescent="0.25">
      <c r="B27" s="68" t="s">
        <v>44</v>
      </c>
    </row>
    <row r="28" spans="2:6" x14ac:dyDescent="0.25">
      <c r="B28" s="68" t="s">
        <v>43</v>
      </c>
    </row>
    <row r="29" spans="2:6" x14ac:dyDescent="0.25">
      <c r="B29" s="68" t="s">
        <v>49</v>
      </c>
    </row>
    <row r="30" spans="2:6" x14ac:dyDescent="0.25">
      <c r="B30" s="68" t="s">
        <v>41</v>
      </c>
    </row>
    <row r="31" spans="2:6" x14ac:dyDescent="0.25">
      <c r="B31" s="68" t="s">
        <v>46</v>
      </c>
    </row>
    <row r="32" spans="2:6" x14ac:dyDescent="0.25">
      <c r="B32" s="68" t="s">
        <v>42</v>
      </c>
    </row>
    <row r="33" spans="2:2" x14ac:dyDescent="0.25">
      <c r="B33" s="68" t="s">
        <v>45</v>
      </c>
    </row>
    <row r="34" spans="2:2" x14ac:dyDescent="0.25">
      <c r="B34" s="68" t="s">
        <v>47</v>
      </c>
    </row>
    <row r="35" spans="2:2" x14ac:dyDescent="0.25">
      <c r="B35" s="68" t="s">
        <v>51</v>
      </c>
    </row>
    <row r="36" spans="2:2" x14ac:dyDescent="0.25">
      <c r="B36" s="68" t="s">
        <v>50</v>
      </c>
    </row>
  </sheetData>
  <mergeCells count="5">
    <mergeCell ref="B2:B3"/>
    <mergeCell ref="C2:C3"/>
    <mergeCell ref="D2:D3"/>
    <mergeCell ref="F2:F3"/>
    <mergeCell ref="E2:E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2017 Feb 07  Agenda</vt:lpstr>
      <vt:lpstr>EC Roster</vt:lpstr>
      <vt:lpstr>'2017 Feb 07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2017-02-07T00:34:42Z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