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ohn_dambrosia\Documents\IEEE\802\Meetings\Plenaries\15_07\"/>
    </mc:Choice>
  </mc:AlternateContent>
  <bookViews>
    <workbookView xWindow="16356" yWindow="108" windowWidth="10488" windowHeight="11760"/>
  </bookViews>
  <sheets>
    <sheet name="EC_Closing_Agenda" sheetId="1" r:id="rId1"/>
  </sheets>
  <definedNames>
    <definedName name="_xlnm.Print_Area" localSheetId="0">EC_Closing_Agenda!$A$1:$F$151</definedName>
    <definedName name="Print_Area_MI">EC_Closing_Agenda!$A$1:$E$27</definedName>
    <definedName name="PRINT_AREA_MI_1">EC_Closing_Agenda!$A$1:$E$27</definedName>
  </definedNames>
  <calcPr calcId="152511"/>
</workbook>
</file>

<file path=xl/calcChain.xml><?xml version="1.0" encoding="utf-8"?>
<calcChain xmlns="http://schemas.openxmlformats.org/spreadsheetml/2006/main">
  <c r="A99" i="1" l="1"/>
  <c r="A100" i="1" s="1"/>
  <c r="A98" i="1"/>
  <c r="A125" i="1" l="1"/>
  <c r="A92" i="1" l="1"/>
  <c r="A93" i="1" s="1"/>
  <c r="A94" i="1" s="1"/>
  <c r="A95" i="1" s="1"/>
  <c r="A96" i="1" s="1"/>
  <c r="A97" i="1" s="1"/>
  <c r="F8" i="1"/>
  <c r="F9" i="1" s="1"/>
  <c r="F11" i="1" s="1"/>
  <c r="F13" i="1" s="1"/>
  <c r="F14" i="1" s="1"/>
  <c r="F15" i="1" s="1"/>
  <c r="F16" i="1" s="1"/>
  <c r="A68" i="1"/>
  <c r="A70" i="1" s="1"/>
  <c r="A71" i="1" s="1"/>
  <c r="A72" i="1" s="1"/>
  <c r="A73" i="1" s="1"/>
  <c r="A28" i="1"/>
  <c r="A42" i="1" s="1"/>
  <c r="A43" i="1" s="1"/>
  <c r="A44" i="1" s="1"/>
  <c r="A45" i="1" s="1"/>
  <c r="A46" i="1" s="1"/>
  <c r="A13" i="1"/>
  <c r="A14" i="1" s="1"/>
  <c r="A15" i="1" s="1"/>
  <c r="A16" i="1" s="1"/>
  <c r="A126" i="1"/>
  <c r="A127" i="1"/>
  <c r="A128" i="1" s="1"/>
  <c r="A134" i="1" s="1"/>
  <c r="F149" i="1"/>
  <c r="A11" i="1"/>
  <c r="A9" i="1"/>
  <c r="A8" i="1"/>
  <c r="A29" i="1" l="1"/>
  <c r="A30" i="1" s="1"/>
  <c r="A31" i="1" s="1"/>
  <c r="A32" i="1" s="1"/>
  <c r="A33" i="1" s="1"/>
  <c r="A34" i="1" s="1"/>
  <c r="A35" i="1" s="1"/>
  <c r="A36" i="1" s="1"/>
  <c r="A37" i="1" s="1"/>
  <c r="A38" i="1" s="1"/>
  <c r="A39" i="1" s="1"/>
  <c r="A40" i="1" s="1"/>
  <c r="A41" i="1" s="1"/>
  <c r="F17" i="1"/>
  <c r="F18" i="1" s="1"/>
  <c r="F19" i="1" s="1"/>
  <c r="F20" i="1" s="1"/>
  <c r="F21" i="1" s="1"/>
  <c r="F22" i="1" s="1"/>
  <c r="A18" i="1"/>
  <c r="A19" i="1" s="1"/>
  <c r="A20" i="1" s="1"/>
  <c r="A21" i="1" s="1"/>
  <c r="A22" i="1" s="1"/>
  <c r="A23" i="1" s="1"/>
  <c r="A24" i="1" s="1"/>
  <c r="A17" i="1"/>
  <c r="A47" i="1"/>
  <c r="A69" i="1"/>
  <c r="A141" i="1"/>
  <c r="A142" i="1" s="1"/>
  <c r="A143" i="1" s="1"/>
  <c r="A144" i="1" s="1"/>
  <c r="A145" i="1" s="1"/>
  <c r="A146" i="1" s="1"/>
  <c r="A147" i="1" s="1"/>
  <c r="A135" i="1"/>
  <c r="A136" i="1" s="1"/>
  <c r="A137" i="1" s="1"/>
  <c r="A138" i="1" s="1"/>
  <c r="A139" i="1" s="1"/>
  <c r="A140" i="1" s="1"/>
  <c r="A129" i="1"/>
  <c r="A130" i="1" s="1"/>
  <c r="A131" i="1" s="1"/>
  <c r="A132" i="1" s="1"/>
  <c r="A133" i="1" s="1"/>
  <c r="A101" i="1"/>
  <c r="A74" i="1"/>
  <c r="F23" i="1" l="1"/>
  <c r="A51" i="1"/>
  <c r="A48" i="1"/>
  <c r="A49" i="1" s="1"/>
  <c r="A50" i="1" s="1"/>
  <c r="A102" i="1"/>
  <c r="A103" i="1" s="1"/>
  <c r="A104" i="1" s="1"/>
  <c r="A105" i="1" s="1"/>
  <c r="A106" i="1"/>
  <c r="A75" i="1"/>
  <c r="A76" i="1"/>
  <c r="F24" i="1" l="1"/>
  <c r="A52" i="1"/>
  <c r="A53" i="1" s="1"/>
  <c r="A54" i="1" s="1"/>
  <c r="A55" i="1" s="1"/>
  <c r="A56" i="1" s="1"/>
  <c r="A57" i="1"/>
  <c r="A58" i="1" s="1"/>
  <c r="A59" i="1" s="1"/>
  <c r="A79" i="1"/>
  <c r="A80" i="1" s="1"/>
  <c r="A81" i="1" s="1"/>
  <c r="A77" i="1"/>
  <c r="A78" i="1" s="1"/>
  <c r="A110" i="1"/>
  <c r="A111" i="1" s="1"/>
  <c r="A112" i="1" s="1"/>
  <c r="A113" i="1" s="1"/>
  <c r="A107" i="1"/>
  <c r="A108" i="1" s="1"/>
  <c r="A109" i="1" s="1"/>
  <c r="F25" i="1" l="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F51" i="1" s="1"/>
  <c r="F52" i="1" s="1"/>
  <c r="F53" i="1" s="1"/>
  <c r="F54" i="1" s="1"/>
  <c r="F55" i="1" s="1"/>
  <c r="F56" i="1" s="1"/>
  <c r="F57" i="1" s="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s="1"/>
  <c r="F81" i="1" s="1"/>
  <c r="F82" i="1" s="1"/>
  <c r="F83" i="1" s="1"/>
  <c r="F84" i="1" s="1"/>
  <c r="F85" i="1" s="1"/>
  <c r="F86" i="1" s="1"/>
  <c r="F87" i="1" s="1"/>
  <c r="F88" i="1" s="1"/>
  <c r="F89" i="1" s="1"/>
  <c r="F90" i="1" s="1"/>
  <c r="F91" i="1" s="1"/>
  <c r="F92" i="1" s="1"/>
  <c r="F93" i="1" s="1"/>
  <c r="F94" i="1" s="1"/>
  <c r="F95" i="1" s="1"/>
  <c r="F96" i="1" s="1"/>
  <c r="A61" i="1"/>
  <c r="A62" i="1" s="1"/>
  <c r="A60" i="1"/>
  <c r="A116" i="1"/>
  <c r="A117" i="1" s="1"/>
  <c r="A119" i="1" s="1"/>
  <c r="A114" i="1"/>
  <c r="A115" i="1" s="1"/>
  <c r="A82" i="1"/>
  <c r="A83" i="1"/>
  <c r="A84" i="1" s="1"/>
  <c r="A85" i="1" s="1"/>
  <c r="A86" i="1" s="1"/>
  <c r="A87" i="1" s="1"/>
  <c r="F97" i="1" l="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 r="F121" i="1" s="1"/>
  <c r="F122" i="1" s="1"/>
  <c r="F123" i="1" s="1"/>
  <c r="F124" i="1" s="1"/>
  <c r="F125" i="1" s="1"/>
  <c r="F126" i="1" s="1"/>
  <c r="F127" i="1" s="1"/>
  <c r="F128" i="1" s="1"/>
  <c r="F129" i="1" s="1"/>
  <c r="F130" i="1" s="1"/>
  <c r="F131" i="1" s="1"/>
  <c r="F132" i="1" s="1"/>
  <c r="F133" i="1" s="1"/>
  <c r="F134" i="1" s="1"/>
  <c r="F135" i="1" s="1"/>
  <c r="F136" i="1" s="1"/>
  <c r="F137" i="1" s="1"/>
  <c r="F138" i="1" s="1"/>
  <c r="F139" i="1" s="1"/>
  <c r="F140" i="1" s="1"/>
  <c r="F141" i="1" s="1"/>
  <c r="F142" i="1" s="1"/>
  <c r="F143" i="1" s="1"/>
  <c r="F144" i="1" s="1"/>
  <c r="F145" i="1" s="1"/>
  <c r="F146" i="1" s="1"/>
  <c r="F147" i="1" s="1"/>
  <c r="F148" i="1" s="1"/>
  <c r="A63" i="1"/>
  <c r="A64" i="1"/>
  <c r="A65" i="1" s="1"/>
  <c r="A118" i="1"/>
  <c r="A121" i="1"/>
  <c r="A122" i="1" s="1"/>
  <c r="A120" i="1"/>
</calcChain>
</file>

<file path=xl/sharedStrings.xml><?xml version="1.0" encoding="utf-8"?>
<sst xmlns="http://schemas.openxmlformats.org/spreadsheetml/2006/main" count="346" uniqueCount="151">
  <si>
    <t>DRAFT AGENDA  -  IEEE 802 LMSC EXECUTIVE COMMITTEE MEETING</t>
  </si>
  <si>
    <t>Key:</t>
  </si>
  <si>
    <t xml:space="preserve"> </t>
  </si>
  <si>
    <t>ME - Motion, External, MI - Motion, Internal, DT- Discussion Topic, II - Information Item</t>
  </si>
  <si>
    <t>Special Orders</t>
  </si>
  <si>
    <t>Category  (* = consent agenda)</t>
  </si>
  <si>
    <t>MEETING CALLED TO ORDER</t>
  </si>
  <si>
    <t>Nikolich</t>
  </si>
  <si>
    <t>MI</t>
  </si>
  <si>
    <t>APPROVE OR MODIFY AGENDA</t>
  </si>
  <si>
    <t>II</t>
  </si>
  <si>
    <t>LMSC Internal business</t>
  </si>
  <si>
    <t>Rosdahl</t>
  </si>
  <si>
    <t>Gilb</t>
  </si>
  <si>
    <t>Chaplin</t>
  </si>
  <si>
    <t>IEEE Standards Board and Sponsor Ballot Items</t>
  </si>
  <si>
    <t>Executive Committee Study Groups, Working Groups, TAGs</t>
  </si>
  <si>
    <t>LMSC Liaisons and External Interface</t>
  </si>
  <si>
    <t>Information Items</t>
  </si>
  <si>
    <t>Myles</t>
  </si>
  <si>
    <t>Regulatory report</t>
  </si>
  <si>
    <t>Lynch</t>
  </si>
  <si>
    <t>Executive secretary report</t>
  </si>
  <si>
    <t>D'Ambrosia</t>
  </si>
  <si>
    <t>Network Services report</t>
  </si>
  <si>
    <t>Alfvin</t>
  </si>
  <si>
    <t>ADJOURN SEC MEETING</t>
  </si>
  <si>
    <t>II*</t>
  </si>
  <si>
    <t>Appeals report -No items to report</t>
  </si>
  <si>
    <t>Announcements from the Chair</t>
  </si>
  <si>
    <t>Recording Secretary Report</t>
  </si>
  <si>
    <t>IEEE 802.16</t>
  </si>
  <si>
    <t>IEEE 802.18</t>
  </si>
  <si>
    <t>IEEE 802.19</t>
  </si>
  <si>
    <t>IEEE 802.21</t>
  </si>
  <si>
    <t>IEEE 802.22</t>
  </si>
  <si>
    <t>IEEE 802.1</t>
  </si>
  <si>
    <t>IEEE 802.3</t>
  </si>
  <si>
    <t>IEEE 802.11</t>
  </si>
  <si>
    <t>Law</t>
  </si>
  <si>
    <t>Mody</t>
  </si>
  <si>
    <t>Heile</t>
  </si>
  <si>
    <t>Das</t>
  </si>
  <si>
    <t>IEEE 802.15</t>
  </si>
  <si>
    <t>Marks</t>
  </si>
  <si>
    <t>Shellhammer</t>
  </si>
  <si>
    <t>IEEE 802.24</t>
  </si>
  <si>
    <t>Thaler</t>
  </si>
  <si>
    <t>IEEE 802</t>
  </si>
  <si>
    <t>IEEE 802 / SA Task Force Report</t>
  </si>
  <si>
    <t>Standing Committee Reports</t>
  </si>
  <si>
    <t>Officers Reports</t>
  </si>
  <si>
    <t>IEEE SA Staff Reports</t>
  </si>
  <si>
    <t xml:space="preserve">1st Vice Chair Report </t>
  </si>
  <si>
    <t>2nd Vice Chair Report</t>
  </si>
  <si>
    <t>Treasurer's Report</t>
  </si>
  <si>
    <t>ME</t>
  </si>
  <si>
    <t>Parsons</t>
  </si>
  <si>
    <t>Stephens</t>
  </si>
  <si>
    <t>802 / JTC1 SC Report</t>
  </si>
  <si>
    <t>802 / ITU SC Report</t>
  </si>
  <si>
    <t>802 / IETF SC Report</t>
  </si>
  <si>
    <t>802 Wireless Chairs SC Report</t>
  </si>
  <si>
    <t>Godfrey</t>
  </si>
  <si>
    <t xml:space="preserve">Announcement of 802 EC Interim Telecon (Tuesday 6 Oct 2015, 1-3pm ET) </t>
  </si>
  <si>
    <t>Call for Tutorials for Nov 2015 Plenary (Monday 9 Nov, 2015)</t>
  </si>
  <si>
    <t>Announcement of 802 EC Workshop January 23, 2016 (8am-5pm) Hyatt Regency Atlanta, Atlanta, GA.</t>
  </si>
  <si>
    <t xml:space="preserve">IEEE 802.22b to RevCom </t>
  </si>
  <si>
    <t xml:space="preserve">IEEE 802.24, Approval Response - Liaison request from Industrial Internet Consortium </t>
  </si>
  <si>
    <t>Approval, Motion to forward draft WG P&amp;P to AudCom for review.</t>
  </si>
  <si>
    <t>IEEE 802.11ai to Sponsor Ballot</t>
  </si>
  <si>
    <t>IEEE 802.11ah to Sponsor Ballot</t>
  </si>
  <si>
    <t xml:space="preserve">IEEE 802.11 1. Next Generation Positioning Study Group (2nd Extension) </t>
  </si>
  <si>
    <t>IEEE 802.11 Press Release, 25th Anniversary, Approval</t>
  </si>
  <si>
    <t>IEEE 802.21d Publication Press Release Approval</t>
  </si>
  <si>
    <t>IEEE 802.19.1a PAR to NesCom</t>
  </si>
  <si>
    <t xml:space="preserve">IEEE 802.19 Coexistence in Unlicensed Bands Study Group (2nd Extension) </t>
  </si>
  <si>
    <t>IEEE 802.19 Liaison Presentation to 3GPP LAA Workshop, Approval</t>
  </si>
  <si>
    <t>IEEE 802.15.4 Study Group, PAR - Guide on use of IEEE 802.15.4 Standard, Formation</t>
  </si>
  <si>
    <t>IEEE 802.15.4 Study Group, Consolidated LLC for use with the 802.15.4 MAC, Formation</t>
  </si>
  <si>
    <t>IEEE 802.15.9 to Sponsor Ballot</t>
  </si>
  <si>
    <t>IEEE 802.15.4n to RevCom</t>
  </si>
  <si>
    <t>IEEE 802.15.9 PAR Extension (under 48 hour rule) to NesCom</t>
  </si>
  <si>
    <t>IEEE 802.15.3 Revision PAR / CSD to NesCom</t>
  </si>
  <si>
    <t>IEEE 802.15.9 PAR Modification to NesCom</t>
  </si>
  <si>
    <t>Approval, Wireless Chairs SC, OM Initial Approval Process</t>
  </si>
  <si>
    <t>Approval, Wireless Chairs SC, OM Approval</t>
  </si>
  <si>
    <t>IEEE 802.3 Next Generation Ethernet Passive Optical Networking (NG-EPON), Formation</t>
  </si>
  <si>
    <t>IEEE 802.3 2.5 Gb/s and 5 Gb/s Ethernet Backplane and Short Reach Copper Cable Formation</t>
  </si>
  <si>
    <t>IEEE 802.3 25GBASE-T Study Group (2nd extension)</t>
  </si>
  <si>
    <t>ITU-T SG15 Multi-lane timestamping liaison letter, Approval</t>
  </si>
  <si>
    <t>Future Venue Approval</t>
  </si>
  <si>
    <t>IEEE 802.3br Interspersing Express Traffic (conditional) to Sponsor Ballot</t>
  </si>
  <si>
    <t>IEEE 802.3bw 100BASE-T1 (conditional) to RevCom</t>
  </si>
  <si>
    <t>IEEE 802.3 (IEEE 802.3bx) Maintenance #11 (revision) to RevCom (conditional) to RevCom</t>
  </si>
  <si>
    <t>IEEE 802.1Q / Cor1 to Sponsor Ballot</t>
  </si>
  <si>
    <t>IEEE 802.1Qbv to Sponsor Ballot</t>
  </si>
  <si>
    <t>IEEE 802.1Qbz to Sponsor Ballot</t>
  </si>
  <si>
    <t>IEEE 802.1AB-REV to Sponsor Ballot</t>
  </si>
  <si>
    <t>IEEE 802.1Qca to RevCom</t>
  </si>
  <si>
    <t>IEEE 802.1AS/Cor2 to RevCom</t>
  </si>
  <si>
    <t>IEEE 802.1 Local MAC Address (2nd Extension)</t>
  </si>
  <si>
    <t>IEEE 802.1CM Press Release Approval</t>
  </si>
  <si>
    <t>Break</t>
  </si>
  <si>
    <t>IEEE P802.3bq 25GBASE-T and 40GBASE-T PAR modification request</t>
  </si>
  <si>
    <t>IEEE 802.1 Liaison to JTC1 SC6, Approval</t>
  </si>
  <si>
    <t>IEEE 802.1 Liaison to ITU_T SG15, Approval</t>
  </si>
  <si>
    <t>IEEE 802.1 Liaison to ITU-T FG IMT-2020, Approval</t>
  </si>
  <si>
    <t>2016 Electronic Media</t>
  </si>
  <si>
    <t>IEEE 802.24 Vice Chair Confirmation - Ben Rolfe</t>
  </si>
  <si>
    <t>802 / JTC1 SC Vice Chair Appointment - Peter Yee</t>
  </si>
  <si>
    <t>IEEE 802.11az (Next Generation Positioning) to NesCom</t>
  </si>
  <si>
    <t>IEEE 802.11 response to ISO/IEC JTC1/SC6 ballot comments on 802.11ac</t>
  </si>
  <si>
    <t>IEEE-SA President's Update</t>
  </si>
  <si>
    <t>Kraemer</t>
  </si>
  <si>
    <t>• IEEE 802.19.1a Project Press Release, Approval</t>
  </si>
  <si>
    <t>IEEE 802 Privacy Recommendation EC Study Group</t>
  </si>
  <si>
    <t>IEEE 802 Privacy Recommendations EC Study Group</t>
  </si>
  <si>
    <t>IEEE 802E PAR to NesCom</t>
  </si>
  <si>
    <t>Zuniga</t>
  </si>
  <si>
    <t xml:space="preserve">IEEE 802 Privacy Recommendations EC Study Group (3rd Extension) </t>
  </si>
  <si>
    <t>WG P&amp;P updates for AudCom Review</t>
  </si>
  <si>
    <t>MI*</t>
  </si>
  <si>
    <t>IEEE 802 EC approves adding “Approved CSD repository” described in document ec-15-0054-01 to the IEEE 802 LMSC Chair's Guidelines</t>
  </si>
  <si>
    <t>802.11 request to approve payment of FedEx shipping charge</t>
  </si>
  <si>
    <t>Action Item Status Update</t>
  </si>
  <si>
    <t>Get IEEE 802 Program Renewal Status update</t>
  </si>
  <si>
    <t>DT</t>
  </si>
  <si>
    <t>Exec Session - Get IEEE 802 Program Renewal Status update</t>
  </si>
  <si>
    <t>Liaison letter to ITU-T SG-15: Status update on IEEE P802.3bs 400Gb/s Ethernet</t>
  </si>
  <si>
    <t xml:space="preserve">Liaison letter to ITU-T SG-9: New work item on J.HiNoC2 </t>
  </si>
  <si>
    <t>Liaison letter to ITU-T SG-15: Status update on IEEE P802.3by 25Gb/s Ethernet</t>
  </si>
  <si>
    <t>IEEE 802.1CM- Standard: Time-Sensitive Networking for Fronthaul PAR to NesCom</t>
  </si>
  <si>
    <t>IEEE 802.1Qcp- Amendment, YANG Data Model PAR to NesCom</t>
  </si>
  <si>
    <t>IEEE 802.1Qcn- Amendment, VSI/VDP extensions for NVO3 PAR to NesCom</t>
  </si>
  <si>
    <t>IEEE 802.1Xck- Amendment,  YANG Data Model PAR to NesCom</t>
  </si>
  <si>
    <t>IEEE 802.1AX/Cor1, LAG Technical &amp; Editorial Corrections (48 hour rule) PAR to NesCom</t>
  </si>
  <si>
    <t>IEEE 802.1Qbu -  Bridges and Bridged Networks Amendment: Frame Preemption to Sponsor Ballot</t>
  </si>
  <si>
    <t>IEEE 802.1AC-REV - Media Access Control (MAC) Service Definition to Sponsor Ballot</t>
  </si>
  <si>
    <t>IEEE 802.1 Liaison to IETF</t>
  </si>
  <si>
    <t xml:space="preserve">ME* </t>
  </si>
  <si>
    <t xml:space="preserve">IEEE 802.22b Press Release Approval - Motion The IEEE 802 LMSC EC approves the draft press release* (DCN 21-15-0077-00) with editorial license granted to the IEEE 802.21 WG Chair or designee
</t>
  </si>
  <si>
    <t>IEEE 802 Radio Regulatory Structure</t>
  </si>
  <si>
    <t xml:space="preserve">IEEE Std 802.1AC-REV to SC6 for information under PSDO
IEEE Std 802.1Qbv to SC6 for information under PSDO
IEEE Std 802.1Qbu to SC6 for information under PSDO
IEEE Std 802.1Qbz to SC6 for information under PSDO
IEEE Std 802.1Qca to SC6 for information under PSDO
</t>
  </si>
  <si>
    <t>IEEE Std 802.1BR-2012 to SC6 for FDIS ballot under PSDO</t>
  </si>
  <si>
    <t>IEEE Std 802.1BA-2011 to SC6 for FDIS ballot under PSDO</t>
  </si>
  <si>
    <t>v05</t>
  </si>
  <si>
    <t>APPROVE Motion: Approve  minutes of Jun conference call (2015-06-02-call-minutes-v1.pdf)</t>
  </si>
  <si>
    <t xml:space="preserve">Gilb </t>
  </si>
  <si>
    <t>Resolutions for the FDIS comments on 802.11ac and 802.11af</t>
  </si>
  <si>
    <t>Friday 1:00PM-6:00PM, 17 July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</si>
</sst>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 &quot;General"/>
    <numFmt numFmtId="165" formatCode="hh&quot;:&quot;mm&quot; &quot;AM/PM&quot; &quot;"/>
    <numFmt numFmtId="166" formatCode="0.000"/>
    <numFmt numFmtId="167" formatCode="0.0000"/>
  </numFmts>
  <fonts count="27" x14ac:knownFonts="1">
    <font>
      <sz val="12"/>
      <color rgb="FF000000"/>
      <name val="Courier New"/>
      <family val="3"/>
    </font>
    <font>
      <sz val="12"/>
      <color rgb="FF000000"/>
      <name val="Courier New"/>
      <family val="3"/>
    </font>
    <font>
      <sz val="11"/>
      <color rgb="FF000000"/>
      <name val="Calibri"/>
      <family val="2"/>
    </font>
    <font>
      <sz val="11"/>
      <color rgb="FFFFFFFF"/>
      <name val="Calibri"/>
      <family val="2"/>
    </font>
    <font>
      <sz val="11"/>
      <color rgb="FF800080"/>
      <name val="Calibri"/>
      <family val="2"/>
    </font>
    <font>
      <b/>
      <sz val="11"/>
      <color rgb="FFFF0000"/>
      <name val="Calibri"/>
      <family val="2"/>
    </font>
    <font>
      <b/>
      <sz val="11"/>
      <color rgb="FFFFFFFF"/>
      <name val="Calibri"/>
      <family val="2"/>
    </font>
    <font>
      <i/>
      <sz val="11"/>
      <color rgb="FF808080"/>
      <name val="Calibri"/>
      <family val="2"/>
    </font>
    <font>
      <sz val="11"/>
      <color rgb="FF008000"/>
      <name val="Calibri"/>
      <family val="2"/>
    </font>
    <font>
      <b/>
      <sz val="15"/>
      <color rgb="FF333399"/>
      <name val="Calibri"/>
      <family val="2"/>
    </font>
    <font>
      <b/>
      <sz val="13"/>
      <color rgb="FF333399"/>
      <name val="Calibri"/>
      <family val="2"/>
    </font>
    <font>
      <b/>
      <sz val="11"/>
      <color rgb="FF333399"/>
      <name val="Calibri"/>
      <family val="2"/>
    </font>
    <font>
      <sz val="11"/>
      <color rgb="FF333399"/>
      <name val="Calibri"/>
      <family val="2"/>
    </font>
    <font>
      <sz val="11"/>
      <color rgb="FFFF0000"/>
      <name val="Calibri"/>
      <family val="2"/>
    </font>
    <font>
      <sz val="11"/>
      <color rgb="FF808000"/>
      <name val="Calibri"/>
      <family val="2"/>
    </font>
    <font>
      <b/>
      <sz val="11"/>
      <color rgb="FF424242"/>
      <name val="Calibri"/>
      <family val="2"/>
    </font>
    <font>
      <b/>
      <sz val="18"/>
      <color rgb="FF333399"/>
      <name val="Cambria"/>
      <family val="1"/>
    </font>
    <font>
      <b/>
      <sz val="11"/>
      <color rgb="FF000000"/>
      <name val="Calibri"/>
      <family val="2"/>
    </font>
    <font>
      <b/>
      <sz val="8"/>
      <color rgb="FF000000"/>
      <name val="Times New Roman"/>
      <family val="1"/>
    </font>
    <font>
      <sz val="8"/>
      <color rgb="FF000000"/>
      <name val="Courier New"/>
      <family val="3"/>
    </font>
    <font>
      <sz val="8"/>
      <color rgb="FF000000"/>
      <name val="Times New Roman"/>
      <family val="1"/>
    </font>
    <font>
      <b/>
      <sz val="8"/>
      <color rgb="FF000000"/>
      <name val="Cambria"/>
      <family val="1"/>
    </font>
    <font>
      <sz val="12"/>
      <color rgb="FF000000"/>
      <name val="Cambria"/>
      <family val="1"/>
    </font>
    <font>
      <sz val="8"/>
      <color rgb="FF000000"/>
      <name val="Cambria"/>
      <family val="1"/>
    </font>
    <font>
      <b/>
      <sz val="8"/>
      <name val="Times New Roman"/>
      <family val="1"/>
    </font>
    <font>
      <b/>
      <strike/>
      <sz val="8"/>
      <color rgb="FF000000"/>
      <name val="Times New Roman"/>
      <family val="1"/>
    </font>
    <font>
      <strike/>
      <sz val="8"/>
      <color rgb="FF000000"/>
      <name val="Times New Roman"/>
      <family val="1"/>
    </font>
  </fonts>
  <fills count="22">
    <fill>
      <patternFill patternType="none"/>
    </fill>
    <fill>
      <patternFill patternType="gray125"/>
    </fill>
    <fill>
      <patternFill patternType="solid">
        <fgColor rgb="FFA6CAF0"/>
        <bgColor rgb="FFA6CAF0"/>
      </patternFill>
    </fill>
    <fill>
      <patternFill patternType="solid">
        <fgColor rgb="FFFF8080"/>
        <bgColor rgb="FFFF8080"/>
      </patternFill>
    </fill>
    <fill>
      <patternFill patternType="solid">
        <fgColor rgb="FFFFFFC0"/>
        <bgColor rgb="FFFFFFC0"/>
      </patternFill>
    </fill>
    <fill>
      <patternFill patternType="solid">
        <fgColor rgb="FFE3E3E3"/>
        <bgColor rgb="FFE3E3E3"/>
      </patternFill>
    </fill>
    <fill>
      <patternFill patternType="solid">
        <fgColor rgb="FFA0E0E0"/>
        <bgColor rgb="FFA0E0E0"/>
      </patternFill>
    </fill>
    <fill>
      <patternFill patternType="solid">
        <fgColor rgb="FFFFFF99"/>
        <bgColor rgb="FFFFFF99"/>
      </patternFill>
    </fill>
    <fill>
      <patternFill patternType="solid">
        <fgColor rgb="FFCC9CCC"/>
        <bgColor rgb="FFCC9CCC"/>
      </patternFill>
    </fill>
    <fill>
      <patternFill patternType="solid">
        <fgColor rgb="FF996666"/>
        <bgColor rgb="FF996666"/>
      </patternFill>
    </fill>
    <fill>
      <patternFill patternType="solid">
        <fgColor rgb="FF999933"/>
        <bgColor rgb="FF999933"/>
      </patternFill>
    </fill>
    <fill>
      <patternFill patternType="solid">
        <fgColor rgb="FF3333CC"/>
        <bgColor rgb="FF3333CC"/>
      </patternFill>
    </fill>
    <fill>
      <patternFill patternType="solid">
        <fgColor rgb="FF666699"/>
        <bgColor rgb="FF666699"/>
      </patternFill>
    </fill>
    <fill>
      <patternFill patternType="solid">
        <fgColor rgb="FF33CCCC"/>
        <bgColor rgb="FF33CCCC"/>
      </patternFill>
    </fill>
    <fill>
      <patternFill patternType="solid">
        <fgColor rgb="FFFF0000"/>
        <bgColor rgb="FFFF0000"/>
      </patternFill>
    </fill>
    <fill>
      <patternFill patternType="solid">
        <fgColor rgb="FFCC99FF"/>
        <bgColor rgb="FFCC99FF"/>
      </patternFill>
    </fill>
    <fill>
      <patternFill patternType="solid">
        <fgColor rgb="FFFFFFFF"/>
        <bgColor rgb="FFFFFFFF"/>
      </patternFill>
    </fill>
    <fill>
      <patternFill patternType="solid">
        <fgColor rgb="FF969696"/>
        <bgColor rgb="FF969696"/>
      </patternFill>
    </fill>
    <fill>
      <patternFill patternType="solid">
        <fgColor rgb="FFFFFF00"/>
        <bgColor rgb="FFFFFF00"/>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15">
    <border>
      <left/>
      <right/>
      <top/>
      <bottom/>
      <diagonal/>
    </border>
    <border>
      <left style="thin">
        <color rgb="FF808080"/>
      </left>
      <right style="thin">
        <color rgb="FF808080"/>
      </right>
      <top style="thin">
        <color rgb="FF808080"/>
      </top>
      <bottom style="thin">
        <color rgb="FF808080"/>
      </bottom>
      <diagonal/>
    </border>
    <border>
      <left style="double">
        <color rgb="FF424242"/>
      </left>
      <right style="double">
        <color rgb="FF424242"/>
      </right>
      <top style="double">
        <color rgb="FF424242"/>
      </top>
      <bottom style="double">
        <color rgb="FF424242"/>
      </bottom>
      <diagonal/>
    </border>
    <border>
      <left/>
      <right/>
      <top/>
      <bottom style="thick">
        <color rgb="FF3333CC"/>
      </bottom>
      <diagonal/>
    </border>
    <border>
      <left/>
      <right/>
      <top/>
      <bottom style="thick">
        <color rgb="FFA0E0E0"/>
      </bottom>
      <diagonal/>
    </border>
    <border>
      <left/>
      <right/>
      <top/>
      <bottom style="medium">
        <color rgb="FFA0E0E0"/>
      </bottom>
      <diagonal/>
    </border>
    <border>
      <left/>
      <right/>
      <top/>
      <bottom style="double">
        <color rgb="FFFF0000"/>
      </bottom>
      <diagonal/>
    </border>
    <border>
      <left style="thin">
        <color rgb="FFC0C0C0"/>
      </left>
      <right style="thin">
        <color rgb="FFC0C0C0"/>
      </right>
      <top style="thin">
        <color rgb="FFC0C0C0"/>
      </top>
      <bottom style="thin">
        <color rgb="FFC0C0C0"/>
      </bottom>
      <diagonal/>
    </border>
    <border>
      <left style="thin">
        <color rgb="FF424242"/>
      </left>
      <right style="thin">
        <color rgb="FF424242"/>
      </right>
      <top style="thin">
        <color rgb="FF424242"/>
      </top>
      <bottom style="thin">
        <color rgb="FF424242"/>
      </bottom>
      <diagonal/>
    </border>
    <border>
      <left/>
      <right/>
      <top style="thin">
        <color rgb="FF3333CC"/>
      </top>
      <bottom style="double">
        <color rgb="FF3333CC"/>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3">
    <xf numFmtId="164" fontId="0" fillId="0" borderId="0"/>
    <xf numFmtId="164" fontId="16" fillId="0" borderId="0" applyNumberFormat="0" applyBorder="0" applyAlignment="0" applyProtection="0"/>
    <xf numFmtId="164" fontId="9" fillId="0" borderId="3" applyNumberFormat="0" applyAlignment="0" applyProtection="0"/>
    <xf numFmtId="164" fontId="10" fillId="0" borderId="4" applyNumberFormat="0" applyAlignment="0" applyProtection="0"/>
    <xf numFmtId="164" fontId="11" fillId="0" borderId="5" applyNumberFormat="0" applyAlignment="0" applyProtection="0"/>
    <xf numFmtId="164" fontId="11" fillId="0" borderId="0" applyNumberFormat="0" applyBorder="0" applyAlignment="0" applyProtection="0"/>
    <xf numFmtId="164" fontId="8" fillId="6" borderId="0" applyNumberFormat="0" applyBorder="0" applyAlignment="0" applyProtection="0"/>
    <xf numFmtId="164" fontId="4" fillId="15" borderId="0" applyNumberFormat="0" applyBorder="0" applyAlignment="0" applyProtection="0"/>
    <xf numFmtId="164" fontId="14" fillId="7" borderId="0" applyNumberFormat="0" applyBorder="0" applyAlignment="0" applyProtection="0"/>
    <xf numFmtId="164" fontId="12" fillId="7" borderId="1" applyNumberFormat="0" applyAlignment="0" applyProtection="0"/>
    <xf numFmtId="164" fontId="15" fillId="16" borderId="8" applyNumberFormat="0" applyAlignment="0" applyProtection="0"/>
    <xf numFmtId="164" fontId="5" fillId="16" borderId="1" applyNumberFormat="0" applyAlignment="0" applyProtection="0"/>
    <xf numFmtId="164" fontId="13" fillId="0" borderId="6" applyNumberFormat="0" applyAlignment="0" applyProtection="0"/>
    <xf numFmtId="164" fontId="6" fillId="17" borderId="2" applyNumberFormat="0" applyAlignment="0" applyProtection="0"/>
    <xf numFmtId="164" fontId="13" fillId="0" borderId="0" applyNumberFormat="0" applyBorder="0" applyAlignment="0" applyProtection="0"/>
    <xf numFmtId="164" fontId="1" fillId="4" borderId="7" applyNumberFormat="0" applyFont="0" applyAlignment="0" applyProtection="0"/>
    <xf numFmtId="164" fontId="7" fillId="0" borderId="0" applyNumberFormat="0" applyBorder="0" applyAlignment="0" applyProtection="0"/>
    <xf numFmtId="164" fontId="17" fillId="0" borderId="9" applyNumberFormat="0" applyAlignment="0" applyProtection="0"/>
    <xf numFmtId="164" fontId="3" fillId="11" borderId="0" applyNumberFormat="0" applyBorder="0" applyAlignment="0" applyProtection="0"/>
    <xf numFmtId="164" fontId="2" fillId="2"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9" borderId="0" applyNumberFormat="0" applyBorder="0" applyAlignment="0" applyProtection="0"/>
    <xf numFmtId="164" fontId="2" fillId="3" borderId="0" applyNumberFormat="0" applyBorder="0" applyAlignment="0" applyProtection="0"/>
    <xf numFmtId="164" fontId="2" fillId="3" borderId="0" applyNumberFormat="0" applyBorder="0" applyAlignment="0" applyProtection="0"/>
    <xf numFmtId="164" fontId="3" fillId="9" borderId="0" applyNumberFormat="0" applyBorder="0" applyAlignment="0" applyProtection="0"/>
    <xf numFmtId="164" fontId="3" fillId="10" borderId="0" applyNumberFormat="0" applyBorder="0" applyAlignment="0" applyProtection="0"/>
    <xf numFmtId="164" fontId="2" fillId="4" borderId="0" applyNumberFormat="0" applyBorder="0" applyAlignment="0" applyProtection="0"/>
    <xf numFmtId="164" fontId="2" fillId="7" borderId="0" applyNumberFormat="0" applyBorder="0" applyAlignment="0" applyProtection="0"/>
    <xf numFmtId="164" fontId="3" fillId="10" borderId="0" applyNumberFormat="0" applyBorder="0" applyAlignment="0" applyProtection="0"/>
    <xf numFmtId="164" fontId="3" fillId="12" borderId="0" applyNumberFormat="0" applyBorder="0" applyAlignment="0" applyProtection="0"/>
    <xf numFmtId="164" fontId="2" fillId="5" borderId="0" applyNumberFormat="0" applyBorder="0" applyAlignment="0" applyProtection="0"/>
    <xf numFmtId="164" fontId="2" fillId="8" borderId="0" applyNumberFormat="0" applyBorder="0" applyAlignment="0" applyProtection="0"/>
    <xf numFmtId="164" fontId="3" fillId="8" borderId="0" applyNumberFormat="0" applyBorder="0" applyAlignment="0" applyProtection="0"/>
    <xf numFmtId="164" fontId="3" fillId="13" borderId="0" applyNumberFormat="0" applyBorder="0" applyAlignment="0" applyProtection="0"/>
    <xf numFmtId="164" fontId="2" fillId="6"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14" borderId="0" applyNumberFormat="0" applyBorder="0" applyAlignment="0" applyProtection="0"/>
    <xf numFmtId="164" fontId="2" fillId="4" borderId="0" applyNumberFormat="0" applyBorder="0" applyAlignment="0" applyProtection="0"/>
    <xf numFmtId="164" fontId="2" fillId="4" borderId="0" applyNumberFormat="0" applyBorder="0" applyAlignment="0" applyProtection="0"/>
    <xf numFmtId="164" fontId="3" fillId="3" borderId="0" applyNumberFormat="0" applyBorder="0" applyAlignment="0" applyProtection="0"/>
    <xf numFmtId="164" fontId="1" fillId="0" borderId="0" applyNumberFormat="0" applyFill="0" applyBorder="0" applyAlignment="0" applyProtection="0"/>
  </cellStyleXfs>
  <cellXfs count="176">
    <xf numFmtId="164" fontId="0" fillId="0" borderId="0" xfId="0"/>
    <xf numFmtId="164" fontId="18" fillId="0" borderId="10" xfId="0" applyFont="1" applyFill="1" applyBorder="1" applyAlignment="1">
      <alignment horizontal="left" vertical="center"/>
    </xf>
    <xf numFmtId="164" fontId="18" fillId="0" borderId="10" xfId="0" applyFont="1" applyBorder="1" applyAlignment="1">
      <alignment vertical="center"/>
    </xf>
    <xf numFmtId="164" fontId="18" fillId="0" borderId="10" xfId="0" applyFont="1" applyFill="1" applyBorder="1" applyAlignment="1" applyProtection="1">
      <alignment horizontal="center" vertical="center" wrapText="1"/>
    </xf>
    <xf numFmtId="49" fontId="18" fillId="0" borderId="10" xfId="0" applyNumberFormat="1" applyFont="1" applyFill="1" applyBorder="1" applyAlignment="1" applyProtection="1">
      <alignment horizontal="left" vertical="center"/>
    </xf>
    <xf numFmtId="164" fontId="18" fillId="0" borderId="10" xfId="0" applyFont="1" applyBorder="1" applyAlignment="1">
      <alignment vertical="center" wrapText="1"/>
    </xf>
    <xf numFmtId="164" fontId="18" fillId="14" borderId="10" xfId="0" applyFont="1" applyFill="1" applyBorder="1" applyAlignment="1" applyProtection="1">
      <alignment horizontal="left" vertical="center"/>
    </xf>
    <xf numFmtId="164" fontId="18" fillId="14" borderId="10" xfId="0" applyFont="1" applyFill="1" applyBorder="1" applyAlignment="1">
      <alignment vertical="center"/>
    </xf>
    <xf numFmtId="164" fontId="18" fillId="14" borderId="10" xfId="0" applyFont="1" applyFill="1" applyBorder="1" applyAlignment="1">
      <alignment vertical="center" wrapText="1"/>
    </xf>
    <xf numFmtId="164" fontId="19" fillId="14" borderId="10" xfId="0" applyFont="1" applyFill="1" applyBorder="1" applyAlignment="1">
      <alignment vertical="center"/>
    </xf>
    <xf numFmtId="164" fontId="18" fillId="18" borderId="10" xfId="0" applyFont="1" applyFill="1" applyBorder="1" applyAlignment="1">
      <alignment vertical="center"/>
    </xf>
    <xf numFmtId="164" fontId="18" fillId="0" borderId="10" xfId="0" applyFont="1" applyFill="1" applyBorder="1" applyAlignment="1">
      <alignment vertical="center"/>
    </xf>
    <xf numFmtId="164" fontId="18" fillId="0" borderId="10" xfId="0" applyFont="1" applyFill="1" applyBorder="1" applyAlignment="1">
      <alignment vertical="center" wrapText="1"/>
    </xf>
    <xf numFmtId="2" fontId="18" fillId="0" borderId="10" xfId="0" applyNumberFormat="1" applyFont="1" applyFill="1" applyBorder="1" applyAlignment="1" applyProtection="1">
      <alignment horizontal="left" vertical="center"/>
    </xf>
    <xf numFmtId="2" fontId="18" fillId="0" borderId="11" xfId="0" applyNumberFormat="1" applyFont="1" applyFill="1" applyBorder="1" applyAlignment="1" applyProtection="1">
      <alignment horizontal="left" vertical="center"/>
    </xf>
    <xf numFmtId="164" fontId="18" fillId="0" borderId="11" xfId="0" applyFont="1" applyBorder="1" applyAlignment="1">
      <alignment vertical="center"/>
    </xf>
    <xf numFmtId="164" fontId="18" fillId="0" borderId="11" xfId="0" applyFont="1" applyFill="1" applyBorder="1" applyAlignment="1">
      <alignment vertical="center"/>
    </xf>
    <xf numFmtId="2" fontId="18" fillId="14" borderId="11" xfId="0" applyNumberFormat="1" applyFont="1" applyFill="1" applyBorder="1" applyAlignment="1" applyProtection="1">
      <alignment horizontal="left" vertical="center"/>
    </xf>
    <xf numFmtId="164" fontId="18" fillId="14" borderId="11" xfId="0" applyFont="1" applyFill="1" applyBorder="1" applyAlignment="1">
      <alignment vertical="center" wrapText="1"/>
    </xf>
    <xf numFmtId="164" fontId="18" fillId="14" borderId="11" xfId="0" applyFont="1" applyFill="1" applyBorder="1" applyAlignment="1">
      <alignment vertical="center"/>
    </xf>
    <xf numFmtId="164" fontId="0" fillId="0" borderId="0" xfId="0" applyAlignment="1">
      <alignment vertical="center"/>
    </xf>
    <xf numFmtId="164" fontId="0" fillId="0" borderId="0" xfId="0" applyAlignment="1">
      <alignment vertical="center" wrapText="1"/>
    </xf>
    <xf numFmtId="2" fontId="18" fillId="0" borderId="12" xfId="0" applyNumberFormat="1" applyFont="1" applyFill="1" applyBorder="1" applyAlignment="1" applyProtection="1">
      <alignment horizontal="left" vertical="center"/>
    </xf>
    <xf numFmtId="2" fontId="18" fillId="0" borderId="13" xfId="0" applyNumberFormat="1" applyFont="1" applyFill="1" applyBorder="1" applyAlignment="1" applyProtection="1">
      <alignment horizontal="left" vertical="center"/>
    </xf>
    <xf numFmtId="2" fontId="18" fillId="16" borderId="11" xfId="0" applyNumberFormat="1" applyFont="1" applyFill="1" applyBorder="1" applyAlignment="1" applyProtection="1">
      <alignment horizontal="left" vertical="center"/>
    </xf>
    <xf numFmtId="2" fontId="18" fillId="19" borderId="11" xfId="0" applyNumberFormat="1" applyFont="1" applyFill="1" applyBorder="1" applyAlignment="1" applyProtection="1">
      <alignment horizontal="left" vertical="center"/>
    </xf>
    <xf numFmtId="2" fontId="18" fillId="0" borderId="14" xfId="0" applyNumberFormat="1" applyFont="1" applyFill="1" applyBorder="1" applyAlignment="1" applyProtection="1">
      <alignment horizontal="left" vertical="center"/>
    </xf>
    <xf numFmtId="166" fontId="18" fillId="0" borderId="11" xfId="0" applyNumberFormat="1" applyFont="1" applyFill="1" applyBorder="1" applyAlignment="1" applyProtection="1">
      <alignment horizontal="left" vertical="center"/>
    </xf>
    <xf numFmtId="164" fontId="18" fillId="0" borderId="10" xfId="0" applyFont="1" applyBorder="1" applyAlignment="1">
      <alignment horizontal="left" vertical="center"/>
    </xf>
    <xf numFmtId="164" fontId="0" fillId="0" borderId="0" xfId="0" applyAlignment="1">
      <alignment horizontal="left" vertical="center"/>
    </xf>
    <xf numFmtId="164" fontId="18" fillId="0" borderId="13" xfId="0" applyFont="1" applyBorder="1" applyAlignment="1">
      <alignment vertical="center"/>
    </xf>
    <xf numFmtId="164" fontId="18" fillId="0" borderId="10" xfId="0" applyFont="1" applyFill="1" applyBorder="1" applyAlignment="1" applyProtection="1">
      <alignment vertical="center" wrapText="1"/>
    </xf>
    <xf numFmtId="164" fontId="18" fillId="0" borderId="10" xfId="0" applyFont="1" applyFill="1" applyBorder="1" applyAlignment="1" applyProtection="1">
      <alignment vertical="center"/>
    </xf>
    <xf numFmtId="165" fontId="18" fillId="0" borderId="10" xfId="0" applyNumberFormat="1" applyFont="1" applyBorder="1" applyAlignment="1" applyProtection="1">
      <alignment vertical="center"/>
    </xf>
    <xf numFmtId="164" fontId="18" fillId="18" borderId="10" xfId="0" applyFont="1" applyFill="1" applyBorder="1" applyAlignment="1" applyProtection="1">
      <alignment vertical="center"/>
    </xf>
    <xf numFmtId="164" fontId="18" fillId="18" borderId="10" xfId="0" applyFont="1" applyFill="1" applyBorder="1" applyAlignment="1" applyProtection="1">
      <alignment vertical="center" wrapText="1"/>
    </xf>
    <xf numFmtId="165" fontId="18" fillId="18" borderId="10" xfId="0" applyNumberFormat="1" applyFont="1" applyFill="1" applyBorder="1" applyAlignment="1" applyProtection="1">
      <alignment vertical="center"/>
    </xf>
    <xf numFmtId="165" fontId="18" fillId="0" borderId="10" xfId="0" applyNumberFormat="1" applyFont="1" applyFill="1" applyBorder="1" applyAlignment="1" applyProtection="1">
      <alignment vertical="center"/>
    </xf>
    <xf numFmtId="164" fontId="18" fillId="0" borderId="0" xfId="0" applyFont="1" applyFill="1" applyAlignment="1">
      <alignment vertical="center"/>
    </xf>
    <xf numFmtId="164" fontId="18" fillId="0" borderId="0" xfId="0" applyFont="1" applyFill="1" applyAlignment="1" applyProtection="1">
      <alignment vertical="center"/>
    </xf>
    <xf numFmtId="165" fontId="18" fillId="0" borderId="0" xfId="0" applyNumberFormat="1" applyFont="1" applyFill="1" applyAlignment="1" applyProtection="1">
      <alignment vertical="center"/>
    </xf>
    <xf numFmtId="2" fontId="18" fillId="0" borderId="10" xfId="0" applyNumberFormat="1" applyFont="1" applyFill="1" applyBorder="1" applyAlignment="1" applyProtection="1">
      <alignment vertical="center"/>
    </xf>
    <xf numFmtId="2" fontId="18" fillId="0" borderId="10" xfId="0" applyNumberFormat="1" applyFont="1" applyFill="1" applyBorder="1" applyAlignment="1" applyProtection="1">
      <alignment vertical="center" wrapText="1"/>
    </xf>
    <xf numFmtId="2" fontId="18" fillId="0" borderId="12" xfId="0" applyNumberFormat="1" applyFont="1" applyFill="1" applyBorder="1" applyAlignment="1" applyProtection="1">
      <alignment vertical="center"/>
    </xf>
    <xf numFmtId="2" fontId="18" fillId="0" borderId="12" xfId="0" applyNumberFormat="1" applyFont="1" applyFill="1" applyBorder="1" applyAlignment="1" applyProtection="1">
      <alignment vertical="center" wrapText="1"/>
    </xf>
    <xf numFmtId="165" fontId="18" fillId="0" borderId="12" xfId="0" applyNumberFormat="1" applyFont="1" applyBorder="1" applyAlignment="1" applyProtection="1">
      <alignment vertical="center"/>
    </xf>
    <xf numFmtId="2" fontId="18" fillId="0" borderId="11" xfId="0" applyNumberFormat="1" applyFont="1" applyFill="1" applyBorder="1" applyAlignment="1" applyProtection="1">
      <alignment vertical="center"/>
    </xf>
    <xf numFmtId="2" fontId="18" fillId="0" borderId="11" xfId="0" applyNumberFormat="1" applyFont="1" applyFill="1" applyBorder="1" applyAlignment="1" applyProtection="1">
      <alignment vertical="center" wrapText="1"/>
    </xf>
    <xf numFmtId="165" fontId="18" fillId="0" borderId="11" xfId="0" applyNumberFormat="1" applyFont="1" applyBorder="1" applyAlignment="1" applyProtection="1">
      <alignment vertical="center"/>
    </xf>
    <xf numFmtId="2" fontId="18" fillId="16" borderId="11" xfId="0" applyNumberFormat="1" applyFont="1" applyFill="1" applyBorder="1" applyAlignment="1" applyProtection="1">
      <alignment vertical="center"/>
    </xf>
    <xf numFmtId="164" fontId="0" fillId="16" borderId="11" xfId="0" applyFill="1" applyBorder="1" applyAlignment="1">
      <alignment vertical="center"/>
    </xf>
    <xf numFmtId="165" fontId="18" fillId="16" borderId="11" xfId="0" applyNumberFormat="1" applyFont="1" applyFill="1" applyBorder="1" applyAlignment="1" applyProtection="1">
      <alignment vertical="center"/>
    </xf>
    <xf numFmtId="164" fontId="0" fillId="16" borderId="0" xfId="0" applyFill="1" applyAlignment="1">
      <alignment vertical="center"/>
    </xf>
    <xf numFmtId="2" fontId="18" fillId="0" borderId="13" xfId="0" applyNumberFormat="1" applyFont="1" applyFill="1" applyBorder="1" applyAlignment="1" applyProtection="1">
      <alignment vertical="center"/>
    </xf>
    <xf numFmtId="164" fontId="18" fillId="0" borderId="11" xfId="0" applyFont="1" applyFill="1" applyBorder="1" applyAlignment="1" applyProtection="1">
      <alignment vertical="center" wrapText="1"/>
    </xf>
    <xf numFmtId="164" fontId="0" fillId="20" borderId="0" xfId="0" applyFill="1" applyAlignment="1">
      <alignment vertical="center"/>
    </xf>
    <xf numFmtId="164" fontId="24" fillId="0" borderId="11" xfId="0" applyFont="1" applyFill="1" applyBorder="1" applyAlignment="1" applyProtection="1">
      <alignment vertical="center" wrapText="1"/>
    </xf>
    <xf numFmtId="164" fontId="18" fillId="0" borderId="11" xfId="0" applyFont="1" applyFill="1" applyBorder="1" applyAlignment="1" applyProtection="1">
      <alignment vertical="center"/>
    </xf>
    <xf numFmtId="164" fontId="0" fillId="0" borderId="0" xfId="0" applyFill="1" applyAlignment="1">
      <alignment vertical="center"/>
    </xf>
    <xf numFmtId="164" fontId="20" fillId="0" borderId="0" xfId="0" applyFont="1" applyAlignment="1">
      <alignment vertical="center"/>
    </xf>
    <xf numFmtId="2" fontId="21" fillId="0" borderId="11" xfId="0" applyNumberFormat="1" applyFont="1" applyFill="1" applyBorder="1" applyAlignment="1" applyProtection="1">
      <alignment vertical="center"/>
    </xf>
    <xf numFmtId="164" fontId="22" fillId="0" borderId="0" xfId="0" applyFont="1" applyAlignment="1">
      <alignment vertical="center"/>
    </xf>
    <xf numFmtId="164" fontId="23" fillId="0" borderId="0" xfId="0" applyFont="1" applyAlignment="1">
      <alignment vertical="center"/>
    </xf>
    <xf numFmtId="164" fontId="0" fillId="0" borderId="0" xfId="0" applyBorder="1" applyAlignment="1">
      <alignment vertical="center"/>
    </xf>
    <xf numFmtId="164" fontId="20" fillId="0" borderId="0" xfId="0" applyFont="1" applyBorder="1" applyAlignment="1">
      <alignment vertical="center"/>
    </xf>
    <xf numFmtId="2" fontId="18" fillId="19" borderId="11" xfId="0" applyNumberFormat="1" applyFont="1" applyFill="1" applyBorder="1" applyAlignment="1" applyProtection="1">
      <alignment vertical="center"/>
    </xf>
    <xf numFmtId="2" fontId="18" fillId="19" borderId="11" xfId="0" applyNumberFormat="1" applyFont="1" applyFill="1" applyBorder="1" applyAlignment="1" applyProtection="1">
      <alignment vertical="center" wrapText="1"/>
    </xf>
    <xf numFmtId="165" fontId="18" fillId="14" borderId="11" xfId="0" applyNumberFormat="1" applyFont="1" applyFill="1" applyBorder="1" applyAlignment="1" applyProtection="1">
      <alignment vertical="center"/>
    </xf>
    <xf numFmtId="164" fontId="18" fillId="18" borderId="10" xfId="0" applyFont="1" applyFill="1" applyBorder="1" applyAlignment="1">
      <alignment horizontal="left" vertical="center"/>
    </xf>
    <xf numFmtId="164" fontId="18" fillId="0" borderId="14" xfId="0" applyFont="1" applyBorder="1" applyAlignment="1">
      <alignment vertical="center" wrapText="1"/>
    </xf>
    <xf numFmtId="164" fontId="0" fillId="0" borderId="14" xfId="0" applyBorder="1" applyAlignment="1">
      <alignment vertical="center"/>
    </xf>
    <xf numFmtId="2" fontId="23" fillId="0" borderId="11" xfId="0" applyNumberFormat="1" applyFont="1" applyFill="1" applyBorder="1" applyAlignment="1" applyProtection="1">
      <alignment horizontal="left" vertical="center" wrapText="1" indent="1"/>
    </xf>
    <xf numFmtId="2" fontId="20" fillId="0" borderId="11" xfId="0" applyNumberFormat="1" applyFont="1" applyFill="1" applyBorder="1" applyAlignment="1" applyProtection="1">
      <alignment horizontal="left" vertical="center" wrapText="1" indent="1"/>
    </xf>
    <xf numFmtId="164" fontId="20" fillId="0" borderId="11" xfId="0" applyFont="1" applyBorder="1" applyAlignment="1">
      <alignment horizontal="left" vertical="center" wrapText="1" indent="1"/>
    </xf>
    <xf numFmtId="164" fontId="20" fillId="0" borderId="13" xfId="0" applyFont="1" applyBorder="1" applyAlignment="1">
      <alignment horizontal="left" vertical="center" wrapText="1" indent="1"/>
    </xf>
    <xf numFmtId="2" fontId="20" fillId="0" borderId="13" xfId="0" applyNumberFormat="1" applyFont="1" applyFill="1" applyBorder="1" applyAlignment="1" applyProtection="1">
      <alignment horizontal="left" vertical="center" wrapText="1" indent="1"/>
    </xf>
    <xf numFmtId="2" fontId="20" fillId="19" borderId="11" xfId="0" applyNumberFormat="1" applyFont="1" applyFill="1" applyBorder="1" applyAlignment="1" applyProtection="1">
      <alignment horizontal="left" vertical="center" wrapText="1" indent="1"/>
    </xf>
    <xf numFmtId="2" fontId="20" fillId="0" borderId="14" xfId="0" applyNumberFormat="1" applyFont="1" applyFill="1" applyBorder="1" applyAlignment="1" applyProtection="1">
      <alignment horizontal="left" vertical="center" wrapText="1" indent="1"/>
    </xf>
    <xf numFmtId="1" fontId="18" fillId="0" borderId="10" xfId="0" applyNumberFormat="1" applyFont="1" applyBorder="1" applyAlignment="1">
      <alignment horizontal="right" vertical="center"/>
    </xf>
    <xf numFmtId="1" fontId="18" fillId="0" borderId="10" xfId="0" applyNumberFormat="1" applyFont="1" applyBorder="1" applyAlignment="1" applyProtection="1">
      <alignment horizontal="right" vertical="center"/>
    </xf>
    <xf numFmtId="1" fontId="19" fillId="14" borderId="10" xfId="0" applyNumberFormat="1" applyFont="1" applyFill="1" applyBorder="1" applyAlignment="1">
      <alignment horizontal="right" vertical="center"/>
    </xf>
    <xf numFmtId="1" fontId="18" fillId="18" borderId="10" xfId="0" applyNumberFormat="1" applyFont="1" applyFill="1" applyBorder="1" applyAlignment="1">
      <alignment horizontal="right" vertical="center"/>
    </xf>
    <xf numFmtId="1" fontId="18" fillId="0" borderId="10" xfId="0" applyNumberFormat="1" applyFont="1" applyFill="1" applyBorder="1" applyAlignment="1">
      <alignment horizontal="right" vertical="center"/>
    </xf>
    <xf numFmtId="1" fontId="18" fillId="0" borderId="10" xfId="0" applyNumberFormat="1" applyFont="1" applyFill="1" applyBorder="1" applyAlignment="1" applyProtection="1">
      <alignment horizontal="right" vertical="center"/>
    </xf>
    <xf numFmtId="1" fontId="18" fillId="0" borderId="12" xfId="0" applyNumberFormat="1" applyFont="1" applyFill="1" applyBorder="1" applyAlignment="1" applyProtection="1">
      <alignment horizontal="right" vertical="center"/>
    </xf>
    <xf numFmtId="1" fontId="18" fillId="16" borderId="11" xfId="0" applyNumberFormat="1" applyFont="1" applyFill="1" applyBorder="1" applyAlignment="1" applyProtection="1">
      <alignment horizontal="right" vertical="center"/>
    </xf>
    <xf numFmtId="1" fontId="18" fillId="0" borderId="13" xfId="0" applyNumberFormat="1" applyFont="1" applyFill="1" applyBorder="1" applyAlignment="1" applyProtection="1">
      <alignment horizontal="right" vertical="center"/>
    </xf>
    <xf numFmtId="1" fontId="18" fillId="0" borderId="11" xfId="0" applyNumberFormat="1" applyFont="1" applyFill="1" applyBorder="1" applyAlignment="1" applyProtection="1">
      <alignment horizontal="right" vertical="center"/>
    </xf>
    <xf numFmtId="1" fontId="18" fillId="0" borderId="14" xfId="0" applyNumberFormat="1" applyFont="1" applyFill="1" applyBorder="1" applyAlignment="1" applyProtection="1">
      <alignment horizontal="right" vertical="center"/>
    </xf>
    <xf numFmtId="1" fontId="18" fillId="0" borderId="11" xfId="0" applyNumberFormat="1" applyFont="1" applyBorder="1" applyAlignment="1" applyProtection="1">
      <alignment horizontal="right" vertical="center"/>
    </xf>
    <xf numFmtId="1" fontId="0" fillId="0" borderId="0" xfId="0" applyNumberFormat="1" applyAlignment="1">
      <alignment horizontal="right" vertical="center"/>
    </xf>
    <xf numFmtId="1" fontId="0" fillId="0" borderId="11" xfId="0" applyNumberFormat="1" applyBorder="1" applyAlignment="1">
      <alignment horizontal="right" vertical="center"/>
    </xf>
    <xf numFmtId="1" fontId="21" fillId="0" borderId="11" xfId="0" applyNumberFormat="1" applyFont="1" applyFill="1" applyBorder="1" applyAlignment="1" applyProtection="1">
      <alignment horizontal="right" vertical="center"/>
    </xf>
    <xf numFmtId="1" fontId="18" fillId="19" borderId="11" xfId="0" applyNumberFormat="1" applyFont="1" applyFill="1" applyBorder="1" applyAlignment="1" applyProtection="1">
      <alignment horizontal="right" vertical="center"/>
    </xf>
    <xf numFmtId="2" fontId="18" fillId="19" borderId="13" xfId="0" applyNumberFormat="1" applyFont="1" applyFill="1" applyBorder="1" applyAlignment="1" applyProtection="1">
      <alignment vertical="center"/>
    </xf>
    <xf numFmtId="2" fontId="24" fillId="21" borderId="11" xfId="0" applyNumberFormat="1" applyFont="1" applyFill="1" applyBorder="1" applyAlignment="1" applyProtection="1">
      <alignment vertical="center"/>
    </xf>
    <xf numFmtId="1" fontId="18" fillId="21" borderId="11" xfId="0" applyNumberFormat="1" applyFont="1" applyFill="1" applyBorder="1" applyAlignment="1" applyProtection="1">
      <alignment horizontal="right" vertical="center"/>
    </xf>
    <xf numFmtId="2" fontId="24" fillId="20" borderId="11" xfId="0" applyNumberFormat="1" applyFont="1" applyFill="1" applyBorder="1" applyAlignment="1" applyProtection="1">
      <alignment vertical="center"/>
    </xf>
    <xf numFmtId="2" fontId="25" fillId="0" borderId="11" xfId="0" applyNumberFormat="1" applyFont="1" applyFill="1" applyBorder="1" applyAlignment="1" applyProtection="1">
      <alignment horizontal="left" vertical="center"/>
    </xf>
    <xf numFmtId="164" fontId="25" fillId="0" borderId="11" xfId="0" applyFont="1" applyBorder="1" applyAlignment="1">
      <alignment vertical="center"/>
    </xf>
    <xf numFmtId="164" fontId="25" fillId="0" borderId="11" xfId="0" applyFont="1" applyFill="1" applyBorder="1" applyAlignment="1" applyProtection="1">
      <alignment vertical="center" wrapText="1"/>
    </xf>
    <xf numFmtId="164" fontId="25" fillId="0" borderId="11" xfId="0" applyFont="1" applyFill="1" applyBorder="1" applyAlignment="1" applyProtection="1">
      <alignment vertical="center"/>
    </xf>
    <xf numFmtId="1" fontId="25" fillId="0" borderId="11" xfId="0" applyNumberFormat="1" applyFont="1" applyBorder="1" applyAlignment="1" applyProtection="1">
      <alignment horizontal="right" vertical="center"/>
    </xf>
    <xf numFmtId="165" fontId="25" fillId="0" borderId="11" xfId="0" applyNumberFormat="1" applyFont="1" applyBorder="1" applyAlignment="1" applyProtection="1">
      <alignment vertical="center"/>
    </xf>
    <xf numFmtId="164" fontId="25" fillId="0" borderId="11" xfId="0" applyFont="1" applyFill="1" applyBorder="1" applyAlignment="1">
      <alignment vertical="center"/>
    </xf>
    <xf numFmtId="1" fontId="25" fillId="20" borderId="11" xfId="0" applyNumberFormat="1" applyFont="1" applyFill="1" applyBorder="1" applyAlignment="1" applyProtection="1">
      <alignment horizontal="right" vertical="center"/>
    </xf>
    <xf numFmtId="164" fontId="18" fillId="0" borderId="13" xfId="0" applyFont="1" applyFill="1" applyBorder="1" applyAlignment="1" applyProtection="1">
      <alignment vertical="center" wrapText="1"/>
    </xf>
    <xf numFmtId="164" fontId="18" fillId="0" borderId="13" xfId="0" applyFont="1" applyFill="1" applyBorder="1" applyAlignment="1" applyProtection="1">
      <alignment vertical="center"/>
    </xf>
    <xf numFmtId="1" fontId="18" fillId="0" borderId="13" xfId="0" applyNumberFormat="1" applyFont="1" applyBorder="1" applyAlignment="1" applyProtection="1">
      <alignment horizontal="right" vertical="center"/>
    </xf>
    <xf numFmtId="164" fontId="0" fillId="0" borderId="11" xfId="0" applyBorder="1" applyAlignment="1">
      <alignment vertical="center" wrapText="1"/>
    </xf>
    <xf numFmtId="164" fontId="0" fillId="0" borderId="11" xfId="0" applyBorder="1" applyAlignment="1">
      <alignment vertical="center"/>
    </xf>
    <xf numFmtId="164" fontId="20" fillId="0" borderId="11" xfId="0" applyFont="1" applyFill="1" applyBorder="1" applyAlignment="1" applyProtection="1">
      <alignment vertical="center"/>
    </xf>
    <xf numFmtId="1" fontId="20" fillId="0" borderId="11" xfId="0" applyNumberFormat="1" applyFont="1" applyBorder="1" applyAlignment="1" applyProtection="1">
      <alignment horizontal="right" vertical="center"/>
    </xf>
    <xf numFmtId="164" fontId="20" fillId="0" borderId="11" xfId="0" applyFont="1" applyFill="1" applyBorder="1" applyAlignment="1" applyProtection="1">
      <alignment horizontal="left" vertical="center" wrapText="1" indent="1"/>
    </xf>
    <xf numFmtId="1" fontId="25" fillId="0" borderId="11" xfId="0" applyNumberFormat="1" applyFont="1" applyFill="1" applyBorder="1" applyAlignment="1" applyProtection="1">
      <alignment horizontal="right" vertical="center"/>
    </xf>
    <xf numFmtId="164" fontId="20" fillId="0" borderId="11" xfId="0" applyFont="1" applyBorder="1" applyAlignment="1">
      <alignment vertical="center"/>
    </xf>
    <xf numFmtId="166" fontId="20" fillId="0" borderId="11" xfId="0" applyNumberFormat="1" applyFont="1" applyFill="1" applyBorder="1" applyAlignment="1" applyProtection="1">
      <alignment horizontal="left" vertical="center"/>
    </xf>
    <xf numFmtId="164" fontId="18" fillId="0" borderId="14" xfId="0" applyFont="1" applyFill="1" applyBorder="1" applyAlignment="1" applyProtection="1">
      <alignment vertical="center" wrapText="1"/>
    </xf>
    <xf numFmtId="1" fontId="20" fillId="0" borderId="11" xfId="0" applyNumberFormat="1" applyFont="1" applyFill="1" applyBorder="1" applyAlignment="1" applyProtection="1">
      <alignment horizontal="right" vertical="center"/>
    </xf>
    <xf numFmtId="1" fontId="18" fillId="0" borderId="14" xfId="0" applyNumberFormat="1" applyFont="1" applyBorder="1" applyAlignment="1" applyProtection="1">
      <alignment horizontal="right" vertical="center"/>
    </xf>
    <xf numFmtId="164" fontId="0" fillId="0" borderId="11" xfId="0" applyFont="1" applyBorder="1" applyAlignment="1">
      <alignment vertical="center"/>
    </xf>
    <xf numFmtId="164" fontId="20" fillId="0" borderId="11" xfId="0" applyFont="1" applyFill="1" applyBorder="1" applyAlignment="1">
      <alignment vertical="center"/>
    </xf>
    <xf numFmtId="164" fontId="0" fillId="0" borderId="13" xfId="0" applyFont="1" applyBorder="1" applyAlignment="1">
      <alignment vertical="center"/>
    </xf>
    <xf numFmtId="1" fontId="26" fillId="0" borderId="11" xfId="0" applyNumberFormat="1" applyFont="1" applyBorder="1" applyAlignment="1" applyProtection="1">
      <alignment horizontal="right" vertical="center"/>
    </xf>
    <xf numFmtId="164" fontId="20" fillId="0" borderId="14" xfId="0" applyFont="1" applyFill="1" applyBorder="1" applyAlignment="1" applyProtection="1">
      <alignment horizontal="left" vertical="center" wrapText="1" indent="1"/>
    </xf>
    <xf numFmtId="1" fontId="20" fillId="0" borderId="14" xfId="0" applyNumberFormat="1" applyFont="1" applyFill="1" applyBorder="1" applyAlignment="1" applyProtection="1">
      <alignment horizontal="right" vertical="center"/>
    </xf>
    <xf numFmtId="2" fontId="21" fillId="0" borderId="11" xfId="0" applyNumberFormat="1" applyFont="1" applyFill="1" applyBorder="1" applyAlignment="1" applyProtection="1">
      <alignment horizontal="left" vertical="center"/>
    </xf>
    <xf numFmtId="164" fontId="21" fillId="0" borderId="11" xfId="0" applyFont="1" applyFill="1" applyBorder="1" applyAlignment="1">
      <alignment vertical="center"/>
    </xf>
    <xf numFmtId="164" fontId="21" fillId="0" borderId="11" xfId="0" applyFont="1" applyFill="1" applyBorder="1" applyAlignment="1" applyProtection="1">
      <alignment vertical="center" wrapText="1"/>
    </xf>
    <xf numFmtId="164" fontId="21" fillId="0" borderId="11" xfId="0" applyFont="1" applyFill="1" applyBorder="1" applyAlignment="1" applyProtection="1">
      <alignment vertical="center"/>
    </xf>
    <xf numFmtId="2" fontId="21" fillId="0" borderId="11" xfId="0" applyNumberFormat="1" applyFont="1" applyFill="1" applyBorder="1" applyAlignment="1" applyProtection="1">
      <alignment horizontal="left" vertical="center" wrapText="1"/>
    </xf>
    <xf numFmtId="166" fontId="26" fillId="0" borderId="11" xfId="0" applyNumberFormat="1" applyFont="1" applyFill="1" applyBorder="1" applyAlignment="1" applyProtection="1">
      <alignment horizontal="left" vertical="center"/>
    </xf>
    <xf numFmtId="164" fontId="26" fillId="0" borderId="11" xfId="0" applyFont="1" applyBorder="1" applyAlignment="1">
      <alignment vertical="center"/>
    </xf>
    <xf numFmtId="164" fontId="26" fillId="0" borderId="11" xfId="0" applyFont="1" applyFill="1" applyBorder="1" applyAlignment="1" applyProtection="1">
      <alignment horizontal="left" vertical="center" wrapText="1" indent="1"/>
    </xf>
    <xf numFmtId="164" fontId="26" fillId="0" borderId="11" xfId="0" applyFont="1" applyFill="1" applyBorder="1" applyAlignment="1" applyProtection="1">
      <alignment vertical="center"/>
    </xf>
    <xf numFmtId="2" fontId="25" fillId="0" borderId="13" xfId="0" applyNumberFormat="1" applyFont="1" applyFill="1" applyBorder="1" applyAlignment="1" applyProtection="1">
      <alignment vertical="center"/>
    </xf>
    <xf numFmtId="1" fontId="25" fillId="0" borderId="13" xfId="0" applyNumberFormat="1" applyFont="1" applyFill="1" applyBorder="1" applyAlignment="1" applyProtection="1">
      <alignment horizontal="right" vertical="center"/>
    </xf>
    <xf numFmtId="164" fontId="26" fillId="0" borderId="11" xfId="0" applyFont="1" applyFill="1" applyBorder="1" applyAlignment="1">
      <alignment vertical="center"/>
    </xf>
    <xf numFmtId="165" fontId="18" fillId="19" borderId="11" xfId="0" applyNumberFormat="1" applyFont="1" applyFill="1" applyBorder="1" applyAlignment="1" applyProtection="1">
      <alignment vertical="center"/>
    </xf>
    <xf numFmtId="2" fontId="26" fillId="0" borderId="11" xfId="0" applyNumberFormat="1" applyFont="1" applyFill="1" applyBorder="1" applyAlignment="1" applyProtection="1">
      <alignment vertical="center"/>
    </xf>
    <xf numFmtId="164" fontId="18" fillId="0" borderId="11" xfId="0" applyFont="1" applyFill="1" applyBorder="1" applyAlignment="1" applyProtection="1">
      <alignment horizontal="left" vertical="center" wrapText="1"/>
    </xf>
    <xf numFmtId="166" fontId="23" fillId="0" borderId="11" xfId="0" applyNumberFormat="1" applyFont="1" applyFill="1" applyBorder="1" applyAlignment="1" applyProtection="1">
      <alignment horizontal="left" vertical="center"/>
    </xf>
    <xf numFmtId="164" fontId="23" fillId="0" borderId="11" xfId="0" applyFont="1" applyFill="1" applyBorder="1" applyAlignment="1" applyProtection="1">
      <alignment horizontal="left" vertical="center" wrapText="1" indent="1"/>
    </xf>
    <xf numFmtId="2" fontId="23" fillId="0" borderId="11" xfId="0" applyNumberFormat="1" applyFont="1" applyFill="1" applyBorder="1" applyAlignment="1" applyProtection="1">
      <alignment vertical="center"/>
    </xf>
    <xf numFmtId="2" fontId="20" fillId="0" borderId="14" xfId="0" applyNumberFormat="1" applyFont="1" applyFill="1" applyBorder="1" applyAlignment="1" applyProtection="1">
      <alignment vertical="center"/>
    </xf>
    <xf numFmtId="1" fontId="23" fillId="0" borderId="11" xfId="0" applyNumberFormat="1" applyFont="1" applyFill="1" applyBorder="1" applyAlignment="1" applyProtection="1">
      <alignment horizontal="right" vertical="center"/>
    </xf>
    <xf numFmtId="166" fontId="20" fillId="0" borderId="13" xfId="0" applyNumberFormat="1" applyFont="1" applyFill="1" applyBorder="1" applyAlignment="1" applyProtection="1">
      <alignment horizontal="left" vertical="center"/>
    </xf>
    <xf numFmtId="2" fontId="20" fillId="0" borderId="11" xfId="0" applyNumberFormat="1" applyFont="1" applyFill="1" applyBorder="1" applyAlignment="1" applyProtection="1">
      <alignment vertical="center"/>
    </xf>
    <xf numFmtId="164" fontId="20" fillId="0" borderId="13" xfId="0" applyFont="1" applyBorder="1" applyAlignment="1">
      <alignment vertical="center"/>
    </xf>
    <xf numFmtId="2" fontId="20" fillId="0" borderId="13" xfId="0" applyNumberFormat="1" applyFont="1" applyFill="1" applyBorder="1" applyAlignment="1" applyProtection="1">
      <alignment vertical="center"/>
    </xf>
    <xf numFmtId="1" fontId="20" fillId="0" borderId="11" xfId="0" applyNumberFormat="1" applyFont="1" applyBorder="1" applyAlignment="1">
      <alignment horizontal="right" vertical="center"/>
    </xf>
    <xf numFmtId="166" fontId="20" fillId="19" borderId="11" xfId="0" applyNumberFormat="1" applyFont="1" applyFill="1" applyBorder="1" applyAlignment="1" applyProtection="1">
      <alignment horizontal="left" vertical="center"/>
    </xf>
    <xf numFmtId="2" fontId="20" fillId="19" borderId="13" xfId="0" applyNumberFormat="1" applyFont="1" applyFill="1" applyBorder="1" applyAlignment="1" applyProtection="1">
      <alignment vertical="center"/>
    </xf>
    <xf numFmtId="2" fontId="20" fillId="19" borderId="11" xfId="0" applyNumberFormat="1" applyFont="1" applyFill="1" applyBorder="1" applyAlignment="1" applyProtection="1">
      <alignment vertical="center"/>
    </xf>
    <xf numFmtId="1" fontId="20" fillId="19" borderId="13" xfId="0" applyNumberFormat="1" applyFont="1" applyFill="1" applyBorder="1" applyAlignment="1">
      <alignment horizontal="right" vertical="center"/>
    </xf>
    <xf numFmtId="2" fontId="26" fillId="0" borderId="13" xfId="0" applyNumberFormat="1" applyFont="1" applyFill="1" applyBorder="1" applyAlignment="1" applyProtection="1">
      <alignment vertical="center"/>
    </xf>
    <xf numFmtId="2" fontId="26" fillId="0" borderId="11" xfId="0" applyNumberFormat="1" applyFont="1" applyFill="1" applyBorder="1" applyAlignment="1" applyProtection="1">
      <alignment horizontal="left" vertical="center" wrapText="1" indent="1"/>
    </xf>
    <xf numFmtId="1" fontId="26" fillId="0" borderId="11" xfId="0" applyNumberFormat="1" applyFont="1" applyBorder="1" applyAlignment="1">
      <alignment horizontal="right" vertical="center"/>
    </xf>
    <xf numFmtId="166" fontId="21" fillId="0" borderId="11" xfId="0" applyNumberFormat="1" applyFont="1" applyFill="1" applyBorder="1" applyAlignment="1" applyProtection="1">
      <alignment horizontal="left" vertical="center"/>
    </xf>
    <xf numFmtId="2" fontId="21" fillId="0" borderId="13" xfId="0" applyNumberFormat="1" applyFont="1" applyFill="1" applyBorder="1" applyAlignment="1" applyProtection="1">
      <alignment vertical="center"/>
    </xf>
    <xf numFmtId="1" fontId="21" fillId="0" borderId="13" xfId="0" applyNumberFormat="1" applyFont="1" applyFill="1" applyBorder="1" applyAlignment="1" applyProtection="1">
      <alignment horizontal="right" vertical="center"/>
    </xf>
    <xf numFmtId="164" fontId="18" fillId="19" borderId="11" xfId="0" applyFont="1" applyFill="1" applyBorder="1" applyAlignment="1" applyProtection="1">
      <alignment vertical="center" wrapText="1"/>
    </xf>
    <xf numFmtId="1" fontId="18" fillId="19" borderId="13" xfId="0" applyNumberFormat="1" applyFont="1" applyFill="1" applyBorder="1" applyAlignment="1" applyProtection="1">
      <alignment horizontal="right" vertical="center"/>
    </xf>
    <xf numFmtId="2" fontId="18" fillId="20" borderId="11" xfId="0" applyNumberFormat="1" applyFont="1" applyFill="1" applyBorder="1" applyAlignment="1" applyProtection="1">
      <alignment vertical="center"/>
    </xf>
    <xf numFmtId="2" fontId="18" fillId="20" borderId="11" xfId="0" applyNumberFormat="1" applyFont="1" applyFill="1" applyBorder="1" applyAlignment="1" applyProtection="1">
      <alignment vertical="center" wrapText="1"/>
    </xf>
    <xf numFmtId="1" fontId="18" fillId="20" borderId="11" xfId="0" applyNumberFormat="1" applyFont="1" applyFill="1" applyBorder="1" applyAlignment="1" applyProtection="1">
      <alignment horizontal="right" vertical="center"/>
    </xf>
    <xf numFmtId="167" fontId="20" fillId="0" borderId="11" xfId="0" applyNumberFormat="1" applyFont="1" applyFill="1" applyBorder="1" applyAlignment="1" applyProtection="1">
      <alignment horizontal="left" vertical="center"/>
    </xf>
    <xf numFmtId="166" fontId="20" fillId="19" borderId="11" xfId="0" applyNumberFormat="1" applyFont="1" applyFill="1" applyBorder="1" applyAlignment="1" applyProtection="1">
      <alignment horizontal="left" vertical="top"/>
    </xf>
    <xf numFmtId="1" fontId="20" fillId="19" borderId="11" xfId="0" applyNumberFormat="1" applyFont="1" applyFill="1" applyBorder="1" applyAlignment="1" applyProtection="1">
      <alignment horizontal="right" vertical="top"/>
    </xf>
    <xf numFmtId="164" fontId="20" fillId="19" borderId="11" xfId="0" applyFont="1" applyFill="1" applyBorder="1" applyAlignment="1" applyProtection="1">
      <alignment horizontal="left" vertical="top" wrapText="1" indent="1"/>
    </xf>
    <xf numFmtId="164" fontId="20" fillId="19" borderId="11" xfId="0" applyFont="1" applyFill="1" applyBorder="1" applyAlignment="1">
      <alignment horizontal="left" vertical="top"/>
    </xf>
    <xf numFmtId="164" fontId="20" fillId="19" borderId="11" xfId="0" applyFont="1" applyFill="1" applyBorder="1" applyAlignment="1" applyProtection="1">
      <alignment horizontal="left" vertical="top"/>
    </xf>
    <xf numFmtId="165" fontId="18" fillId="19" borderId="11" xfId="0" applyNumberFormat="1" applyFont="1" applyFill="1" applyBorder="1" applyAlignment="1" applyProtection="1">
      <alignment horizontal="left" vertical="top"/>
    </xf>
    <xf numFmtId="164" fontId="20" fillId="0" borderId="13" xfId="0" applyFont="1" applyFill="1" applyBorder="1" applyAlignment="1" applyProtection="1">
      <alignment horizontal="left" vertical="center" wrapText="1" indent="1"/>
    </xf>
    <xf numFmtId="164" fontId="0" fillId="0" borderId="11" xfId="0" applyFill="1" applyBorder="1" applyAlignment="1">
      <alignment vertical="center"/>
    </xf>
    <xf numFmtId="2" fontId="21" fillId="19" borderId="11" xfId="0" applyNumberFormat="1" applyFont="1" applyFill="1" applyBorder="1" applyAlignment="1" applyProtection="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f1" xfId="42"/>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149"/>
  <sheetViews>
    <sheetView tabSelected="1" zoomScaleNormal="100" workbookViewId="0">
      <selection activeCell="C3" sqref="C3"/>
    </sheetView>
  </sheetViews>
  <sheetFormatPr defaultColWidth="8.83203125" defaultRowHeight="19.5" customHeight="1" x14ac:dyDescent="0.3"/>
  <cols>
    <col min="1" max="1" width="4.58203125" style="29" customWidth="1"/>
    <col min="2" max="2" width="2.9140625" style="20" customWidth="1"/>
    <col min="3" max="3" width="41.4140625" style="21" customWidth="1"/>
    <col min="4" max="4" width="9.1640625" style="20" customWidth="1"/>
    <col min="5" max="5" width="3.4140625" style="90" customWidth="1"/>
    <col min="6" max="6" width="6.58203125" style="20" customWidth="1"/>
    <col min="7" max="7" width="3.83203125" style="20" customWidth="1"/>
    <col min="8" max="8" width="2.6640625" style="20" customWidth="1"/>
    <col min="9" max="9" width="6" style="20" customWidth="1"/>
    <col min="10" max="10" width="4.08203125" style="20" customWidth="1"/>
    <col min="11" max="256" width="9.83203125" style="20" customWidth="1"/>
    <col min="257" max="16384" width="8.83203125" style="20"/>
  </cols>
  <sheetData>
    <row r="1" spans="1:254" ht="19.5" customHeight="1" x14ac:dyDescent="0.3">
      <c r="A1" s="1" t="s">
        <v>146</v>
      </c>
      <c r="B1" s="2"/>
      <c r="C1" s="3" t="s">
        <v>0</v>
      </c>
      <c r="D1" s="2"/>
      <c r="E1" s="78"/>
      <c r="F1" s="2"/>
    </row>
    <row r="2" spans="1:254" ht="19.5" customHeight="1" x14ac:dyDescent="0.3">
      <c r="A2" s="28"/>
      <c r="B2" s="2"/>
      <c r="C2" s="3" t="s">
        <v>150</v>
      </c>
      <c r="D2" s="2"/>
      <c r="E2" s="78"/>
      <c r="F2" s="2"/>
    </row>
    <row r="3" spans="1:254" ht="19.5" customHeight="1" x14ac:dyDescent="0.3">
      <c r="A3" s="28"/>
      <c r="B3" s="2"/>
      <c r="C3" s="31"/>
      <c r="D3" s="2"/>
      <c r="E3" s="78"/>
      <c r="F3" s="2"/>
    </row>
    <row r="4" spans="1:254" ht="22.5" customHeight="1" x14ac:dyDescent="0.3">
      <c r="A4" s="4" t="s">
        <v>1</v>
      </c>
      <c r="B4" s="32" t="s">
        <v>2</v>
      </c>
      <c r="C4" s="5" t="s">
        <v>3</v>
      </c>
      <c r="D4" s="2"/>
      <c r="E4" s="79" t="s">
        <v>2</v>
      </c>
      <c r="F4" s="33" t="s">
        <v>2</v>
      </c>
    </row>
    <row r="5" spans="1:254" ht="19.5" customHeight="1" x14ac:dyDescent="0.3">
      <c r="A5" s="6"/>
      <c r="B5" s="7"/>
      <c r="C5" s="8" t="s">
        <v>4</v>
      </c>
      <c r="D5" s="9"/>
      <c r="E5" s="80"/>
      <c r="F5" s="9"/>
    </row>
    <row r="6" spans="1:254" ht="19.5" customHeight="1" x14ac:dyDescent="0.3">
      <c r="A6" s="68"/>
      <c r="B6" s="34"/>
      <c r="C6" s="35" t="s">
        <v>5</v>
      </c>
      <c r="D6" s="10"/>
      <c r="E6" s="81"/>
      <c r="F6" s="36"/>
    </row>
    <row r="7" spans="1:254" s="38" customFormat="1" ht="19.5" customHeight="1" x14ac:dyDescent="0.3">
      <c r="A7" s="1"/>
      <c r="B7" s="32"/>
      <c r="C7" s="12"/>
      <c r="D7" s="11"/>
      <c r="E7" s="82"/>
      <c r="F7" s="37"/>
      <c r="H7" s="39"/>
      <c r="L7" s="40"/>
      <c r="N7" s="39"/>
      <c r="R7" s="40"/>
      <c r="T7" s="39"/>
      <c r="X7" s="40"/>
      <c r="Z7" s="39"/>
      <c r="AD7" s="40"/>
      <c r="AF7" s="39"/>
      <c r="AJ7" s="40"/>
      <c r="AL7" s="39"/>
      <c r="AP7" s="40"/>
      <c r="AR7" s="39"/>
      <c r="AV7" s="40"/>
      <c r="AX7" s="39"/>
      <c r="BB7" s="40"/>
      <c r="BD7" s="39"/>
      <c r="BH7" s="40"/>
      <c r="BJ7" s="39"/>
      <c r="BN7" s="40"/>
      <c r="BP7" s="39"/>
      <c r="BT7" s="40"/>
      <c r="BV7" s="39"/>
      <c r="BZ7" s="40"/>
      <c r="CB7" s="39"/>
      <c r="CF7" s="40"/>
      <c r="CH7" s="39"/>
      <c r="CL7" s="40"/>
      <c r="CN7" s="39"/>
      <c r="CR7" s="40"/>
      <c r="CT7" s="39"/>
      <c r="CX7" s="40"/>
      <c r="CZ7" s="39"/>
      <c r="DD7" s="40"/>
      <c r="DF7" s="39"/>
      <c r="DJ7" s="40"/>
      <c r="DL7" s="39"/>
      <c r="DP7" s="40"/>
      <c r="DR7" s="39"/>
      <c r="DV7" s="40"/>
      <c r="DX7" s="39"/>
      <c r="EB7" s="40"/>
      <c r="ED7" s="39"/>
      <c r="EH7" s="40"/>
      <c r="EJ7" s="39"/>
      <c r="EN7" s="40"/>
      <c r="EP7" s="39"/>
      <c r="ET7" s="40"/>
      <c r="EV7" s="39"/>
      <c r="EZ7" s="40"/>
      <c r="FB7" s="39"/>
      <c r="FF7" s="40"/>
      <c r="FH7" s="39"/>
      <c r="FL7" s="40"/>
      <c r="FN7" s="39"/>
      <c r="FR7" s="40"/>
      <c r="FT7" s="39"/>
      <c r="FX7" s="40"/>
      <c r="FZ7" s="39"/>
      <c r="GD7" s="40"/>
      <c r="GF7" s="39"/>
      <c r="GJ7" s="40"/>
      <c r="GL7" s="39"/>
      <c r="GP7" s="40"/>
      <c r="GR7" s="39"/>
      <c r="GV7" s="40"/>
      <c r="GX7" s="39"/>
      <c r="HB7" s="40"/>
      <c r="HD7" s="39"/>
      <c r="HH7" s="40"/>
      <c r="HJ7" s="39"/>
      <c r="HN7" s="40"/>
      <c r="HP7" s="39"/>
      <c r="HT7" s="40"/>
      <c r="HV7" s="39"/>
      <c r="HZ7" s="40"/>
      <c r="IB7" s="39"/>
      <c r="IF7" s="40"/>
      <c r="IH7" s="39"/>
      <c r="IL7" s="40"/>
      <c r="IN7" s="39"/>
      <c r="IR7" s="40"/>
      <c r="IT7" s="39"/>
    </row>
    <row r="8" spans="1:254" ht="19.5" customHeight="1" x14ac:dyDescent="0.3">
      <c r="A8" s="13">
        <f>1</f>
        <v>1</v>
      </c>
      <c r="B8" s="41"/>
      <c r="C8" s="42" t="s">
        <v>6</v>
      </c>
      <c r="D8" s="41" t="s">
        <v>7</v>
      </c>
      <c r="E8" s="83">
        <v>1</v>
      </c>
      <c r="F8" s="33">
        <f>TIME(13,0,0)</f>
        <v>0.54166666666666663</v>
      </c>
    </row>
    <row r="9" spans="1:254" ht="19.5" customHeight="1" x14ac:dyDescent="0.3">
      <c r="A9" s="13">
        <f>2</f>
        <v>2</v>
      </c>
      <c r="B9" s="41" t="s">
        <v>8</v>
      </c>
      <c r="C9" s="42" t="s">
        <v>9</v>
      </c>
      <c r="D9" s="41" t="s">
        <v>7</v>
      </c>
      <c r="E9" s="83">
        <v>10</v>
      </c>
      <c r="F9" s="33">
        <f>F8+TIME(0,E8,0)</f>
        <v>0.54236111111111107</v>
      </c>
    </row>
    <row r="10" spans="1:254" ht="19.5" customHeight="1" x14ac:dyDescent="0.3">
      <c r="A10" s="13"/>
      <c r="B10" s="41"/>
      <c r="C10" s="42"/>
      <c r="D10" s="41"/>
      <c r="E10" s="83"/>
      <c r="F10" s="33"/>
    </row>
    <row r="11" spans="1:254" ht="19.5" customHeight="1" x14ac:dyDescent="0.3">
      <c r="A11" s="22">
        <f>3</f>
        <v>3</v>
      </c>
      <c r="B11" s="43" t="s">
        <v>10</v>
      </c>
      <c r="C11" s="44" t="s">
        <v>29</v>
      </c>
      <c r="D11" s="43" t="s">
        <v>7</v>
      </c>
      <c r="E11" s="84">
        <v>7</v>
      </c>
      <c r="F11" s="45">
        <f>F9+TIME(0,E9,0)</f>
        <v>0.54930555555555549</v>
      </c>
    </row>
    <row r="12" spans="1:254" s="52" customFormat="1" ht="18" customHeight="1" x14ac:dyDescent="0.3">
      <c r="A12" s="24"/>
      <c r="B12" s="49"/>
      <c r="C12" s="50"/>
      <c r="D12" s="49"/>
      <c r="E12" s="85"/>
      <c r="F12" s="51"/>
    </row>
    <row r="13" spans="1:254" ht="19.5" customHeight="1" x14ac:dyDescent="0.3">
      <c r="A13" s="23">
        <f>4</f>
        <v>4</v>
      </c>
      <c r="B13" s="53"/>
      <c r="C13" s="54" t="s">
        <v>11</v>
      </c>
      <c r="D13" s="53"/>
      <c r="E13" s="86"/>
      <c r="F13" s="33">
        <f>F11+TIME(0,E11,0)</f>
        <v>0.55416666666666659</v>
      </c>
    </row>
    <row r="14" spans="1:254" ht="19.5" customHeight="1" x14ac:dyDescent="0.3">
      <c r="A14" s="14">
        <f t="shared" ref="A14:A24" si="0">A13+0.01</f>
        <v>4.01</v>
      </c>
      <c r="B14" s="53" t="s">
        <v>8</v>
      </c>
      <c r="C14" s="54" t="s">
        <v>69</v>
      </c>
      <c r="D14" s="53" t="s">
        <v>13</v>
      </c>
      <c r="E14" s="86">
        <v>10</v>
      </c>
      <c r="F14" s="48">
        <f t="shared" ref="F14:F27" si="1">F13+TIME(0,E13,0)</f>
        <v>0.55416666666666659</v>
      </c>
    </row>
    <row r="15" spans="1:254" ht="19.5" customHeight="1" x14ac:dyDescent="0.3">
      <c r="A15" s="14">
        <f t="shared" si="0"/>
        <v>4.0199999999999996</v>
      </c>
      <c r="B15" s="53" t="s">
        <v>8</v>
      </c>
      <c r="C15" s="54" t="s">
        <v>85</v>
      </c>
      <c r="D15" s="53" t="s">
        <v>41</v>
      </c>
      <c r="E15" s="86">
        <v>5</v>
      </c>
      <c r="F15" s="48">
        <f t="shared" si="1"/>
        <v>0.56111111111111101</v>
      </c>
    </row>
    <row r="16" spans="1:254" ht="19.5" customHeight="1" x14ac:dyDescent="0.3">
      <c r="A16" s="98">
        <f t="shared" si="0"/>
        <v>4.0299999999999994</v>
      </c>
      <c r="B16" s="135" t="s">
        <v>8</v>
      </c>
      <c r="C16" s="100" t="s">
        <v>86</v>
      </c>
      <c r="D16" s="135" t="s">
        <v>41</v>
      </c>
      <c r="E16" s="136">
        <v>0</v>
      </c>
      <c r="F16" s="103">
        <f t="shared" si="1"/>
        <v>0.56458333333333321</v>
      </c>
    </row>
    <row r="17" spans="1:6" s="61" customFormat="1" ht="19.5" customHeight="1" x14ac:dyDescent="0.3">
      <c r="A17" s="158">
        <f>A16+0.001</f>
        <v>4.0309999999999997</v>
      </c>
      <c r="B17" s="159" t="s">
        <v>56</v>
      </c>
      <c r="C17" s="128" t="s">
        <v>121</v>
      </c>
      <c r="D17" s="159" t="s">
        <v>13</v>
      </c>
      <c r="E17" s="160">
        <v>10</v>
      </c>
      <c r="F17" s="48">
        <f t="shared" si="1"/>
        <v>0.56458333333333321</v>
      </c>
    </row>
    <row r="18" spans="1:6" ht="25.2" customHeight="1" x14ac:dyDescent="0.3">
      <c r="A18" s="25">
        <f>A16+0.01</f>
        <v>4.0399999999999991</v>
      </c>
      <c r="B18" s="94" t="s">
        <v>122</v>
      </c>
      <c r="C18" s="161" t="s">
        <v>123</v>
      </c>
      <c r="D18" s="94" t="s">
        <v>13</v>
      </c>
      <c r="E18" s="162">
        <v>0</v>
      </c>
      <c r="F18" s="138">
        <f t="shared" si="1"/>
        <v>0.57152777777777763</v>
      </c>
    </row>
    <row r="19" spans="1:6" ht="19.5" customHeight="1" x14ac:dyDescent="0.3">
      <c r="A19" s="14">
        <f>A18+0.01</f>
        <v>4.0499999999999989</v>
      </c>
      <c r="B19" s="53" t="s">
        <v>8</v>
      </c>
      <c r="C19" s="54" t="s">
        <v>91</v>
      </c>
      <c r="D19" s="53" t="s">
        <v>12</v>
      </c>
      <c r="E19" s="86">
        <v>8</v>
      </c>
      <c r="F19" s="48">
        <f>F18+TIME(0,E18,0)</f>
        <v>0.57152777777777763</v>
      </c>
    </row>
    <row r="20" spans="1:6" ht="19.5" customHeight="1" x14ac:dyDescent="0.3">
      <c r="A20" s="14">
        <f t="shared" si="0"/>
        <v>4.0599999999999987</v>
      </c>
      <c r="B20" s="53" t="s">
        <v>8</v>
      </c>
      <c r="C20" s="54" t="s">
        <v>108</v>
      </c>
      <c r="D20" s="53" t="s">
        <v>23</v>
      </c>
      <c r="E20" s="86">
        <v>5</v>
      </c>
      <c r="F20" s="48">
        <f t="shared" ref="F20:F26" si="2">F19+TIME(0,E19,0)</f>
        <v>0.57708333333333317</v>
      </c>
    </row>
    <row r="21" spans="1:6" ht="19.5" customHeight="1" x14ac:dyDescent="0.3">
      <c r="A21" s="14">
        <f t="shared" si="0"/>
        <v>4.0699999999999985</v>
      </c>
      <c r="B21" s="53" t="s">
        <v>8</v>
      </c>
      <c r="C21" s="54" t="s">
        <v>109</v>
      </c>
      <c r="D21" s="53" t="s">
        <v>63</v>
      </c>
      <c r="E21" s="86">
        <v>3</v>
      </c>
      <c r="F21" s="48">
        <f t="shared" si="2"/>
        <v>0.58055555555555538</v>
      </c>
    </row>
    <row r="22" spans="1:6" ht="19.5" customHeight="1" x14ac:dyDescent="0.3">
      <c r="A22" s="14">
        <f t="shared" si="0"/>
        <v>4.0799999999999983</v>
      </c>
      <c r="B22" s="53" t="s">
        <v>8</v>
      </c>
      <c r="C22" s="130" t="s">
        <v>110</v>
      </c>
      <c r="D22" s="53" t="s">
        <v>19</v>
      </c>
      <c r="E22" s="86">
        <v>3</v>
      </c>
      <c r="F22" s="48">
        <f t="shared" si="2"/>
        <v>0.58263888888888871</v>
      </c>
    </row>
    <row r="23" spans="1:6" ht="19.5" customHeight="1" x14ac:dyDescent="0.3">
      <c r="A23" s="14">
        <f t="shared" si="0"/>
        <v>4.0899999999999981</v>
      </c>
      <c r="B23" s="53" t="s">
        <v>8</v>
      </c>
      <c r="C23" s="130" t="s">
        <v>124</v>
      </c>
      <c r="D23" s="53" t="s">
        <v>58</v>
      </c>
      <c r="E23" s="86">
        <v>3</v>
      </c>
      <c r="F23" s="48">
        <f t="shared" si="2"/>
        <v>0.58472222222222203</v>
      </c>
    </row>
    <row r="24" spans="1:6" ht="19.5" customHeight="1" x14ac:dyDescent="0.3">
      <c r="A24" s="14">
        <f t="shared" si="0"/>
        <v>4.0999999999999979</v>
      </c>
      <c r="B24" s="53" t="s">
        <v>127</v>
      </c>
      <c r="C24" s="130" t="s">
        <v>142</v>
      </c>
      <c r="D24" s="53" t="s">
        <v>47</v>
      </c>
      <c r="E24" s="86">
        <v>5</v>
      </c>
      <c r="F24" s="48">
        <f t="shared" si="2"/>
        <v>0.58680555555555536</v>
      </c>
    </row>
    <row r="25" spans="1:6" ht="28.2" customHeight="1" x14ac:dyDescent="0.3">
      <c r="A25" s="25">
        <v>4.1100000000000003</v>
      </c>
      <c r="B25" s="94" t="s">
        <v>122</v>
      </c>
      <c r="C25" s="175" t="s">
        <v>147</v>
      </c>
      <c r="D25" s="94" t="s">
        <v>148</v>
      </c>
      <c r="E25" s="162">
        <v>0</v>
      </c>
      <c r="F25" s="138">
        <f t="shared" si="2"/>
        <v>0.59027777777777757</v>
      </c>
    </row>
    <row r="26" spans="1:6" ht="19.8" customHeight="1" x14ac:dyDescent="0.3">
      <c r="A26" s="14"/>
      <c r="B26" s="46"/>
      <c r="C26" s="110"/>
      <c r="D26" s="110"/>
      <c r="E26" s="87"/>
      <c r="F26" s="48">
        <f t="shared" si="2"/>
        <v>0.59027777777777757</v>
      </c>
    </row>
    <row r="27" spans="1:6" ht="19.5" customHeight="1" x14ac:dyDescent="0.3">
      <c r="A27" s="14">
        <v>5</v>
      </c>
      <c r="B27" s="15"/>
      <c r="C27" s="56" t="s">
        <v>15</v>
      </c>
      <c r="D27" s="57"/>
      <c r="E27" s="89"/>
      <c r="F27" s="48">
        <f t="shared" si="1"/>
        <v>0.59027777777777757</v>
      </c>
    </row>
    <row r="28" spans="1:6" ht="19.5" customHeight="1" x14ac:dyDescent="0.3">
      <c r="A28" s="14">
        <f>A27+0.01</f>
        <v>5.01</v>
      </c>
      <c r="C28" s="54" t="s">
        <v>36</v>
      </c>
      <c r="E28" s="89"/>
      <c r="F28" s="48">
        <f t="shared" ref="F28:F45" si="3">F27+TIME(0,E27,0)</f>
        <v>0.59027777777777757</v>
      </c>
    </row>
    <row r="29" spans="1:6" ht="19.5" customHeight="1" x14ac:dyDescent="0.3">
      <c r="A29" s="116">
        <f t="shared" ref="A29:A37" si="4">A28+0.001</f>
        <v>5.0110000000000001</v>
      </c>
      <c r="B29" s="115" t="s">
        <v>56</v>
      </c>
      <c r="C29" s="113" t="s">
        <v>95</v>
      </c>
      <c r="D29" s="111" t="s">
        <v>57</v>
      </c>
      <c r="E29" s="112">
        <v>3</v>
      </c>
      <c r="F29" s="48">
        <f t="shared" si="3"/>
        <v>0.59027777777777757</v>
      </c>
    </row>
    <row r="30" spans="1:6" ht="19.5" customHeight="1" x14ac:dyDescent="0.3">
      <c r="A30" s="116">
        <f t="shared" si="4"/>
        <v>5.0120000000000005</v>
      </c>
      <c r="B30" s="115" t="s">
        <v>56</v>
      </c>
      <c r="C30" s="113" t="s">
        <v>96</v>
      </c>
      <c r="D30" s="111" t="s">
        <v>57</v>
      </c>
      <c r="E30" s="112">
        <v>3</v>
      </c>
      <c r="F30" s="48">
        <f t="shared" si="3"/>
        <v>0.59236111111111089</v>
      </c>
    </row>
    <row r="31" spans="1:6" ht="19.5" customHeight="1" x14ac:dyDescent="0.3">
      <c r="A31" s="116">
        <f t="shared" si="4"/>
        <v>5.0130000000000008</v>
      </c>
      <c r="B31" s="115" t="s">
        <v>56</v>
      </c>
      <c r="C31" s="113" t="s">
        <v>97</v>
      </c>
      <c r="D31" s="111" t="s">
        <v>57</v>
      </c>
      <c r="E31" s="112">
        <v>3</v>
      </c>
      <c r="F31" s="48">
        <f t="shared" si="3"/>
        <v>0.59444444444444422</v>
      </c>
    </row>
    <row r="32" spans="1:6" ht="19.5" customHeight="1" x14ac:dyDescent="0.3">
      <c r="A32" s="116">
        <f t="shared" si="4"/>
        <v>5.0140000000000011</v>
      </c>
      <c r="B32" s="115" t="s">
        <v>56</v>
      </c>
      <c r="C32" s="113" t="s">
        <v>98</v>
      </c>
      <c r="D32" s="111" t="s">
        <v>57</v>
      </c>
      <c r="E32" s="112">
        <v>3</v>
      </c>
      <c r="F32" s="48">
        <f t="shared" si="3"/>
        <v>0.59652777777777755</v>
      </c>
    </row>
    <row r="33" spans="1:6" ht="19.5" customHeight="1" x14ac:dyDescent="0.3">
      <c r="A33" s="116">
        <f t="shared" si="4"/>
        <v>5.0150000000000015</v>
      </c>
      <c r="B33" s="115" t="s">
        <v>56</v>
      </c>
      <c r="C33" s="113" t="s">
        <v>99</v>
      </c>
      <c r="D33" s="111" t="s">
        <v>57</v>
      </c>
      <c r="E33" s="112">
        <v>3</v>
      </c>
      <c r="F33" s="48">
        <f t="shared" si="3"/>
        <v>0.59861111111111087</v>
      </c>
    </row>
    <row r="34" spans="1:6" ht="19.5" customHeight="1" x14ac:dyDescent="0.3">
      <c r="A34" s="116">
        <f t="shared" si="4"/>
        <v>5.0160000000000018</v>
      </c>
      <c r="B34" s="115" t="s">
        <v>56</v>
      </c>
      <c r="C34" s="113" t="s">
        <v>100</v>
      </c>
      <c r="D34" s="111" t="s">
        <v>57</v>
      </c>
      <c r="E34" s="112">
        <v>3</v>
      </c>
      <c r="F34" s="48">
        <f t="shared" si="3"/>
        <v>0.6006944444444442</v>
      </c>
    </row>
    <row r="35" spans="1:6" ht="19.5" customHeight="1" x14ac:dyDescent="0.3">
      <c r="A35" s="116">
        <f t="shared" si="4"/>
        <v>5.0170000000000021</v>
      </c>
      <c r="B35" s="115" t="s">
        <v>56</v>
      </c>
      <c r="C35" s="124" t="s">
        <v>132</v>
      </c>
      <c r="D35" s="111" t="s">
        <v>57</v>
      </c>
      <c r="E35" s="112">
        <v>3</v>
      </c>
      <c r="F35" s="48">
        <f t="shared" ref="F35:F39" si="5">F34+TIME(0,E34,0)</f>
        <v>0.60277777777777752</v>
      </c>
    </row>
    <row r="36" spans="1:6" ht="19.5" customHeight="1" x14ac:dyDescent="0.3">
      <c r="A36" s="116">
        <f t="shared" si="4"/>
        <v>5.0180000000000025</v>
      </c>
      <c r="B36" s="115" t="s">
        <v>56</v>
      </c>
      <c r="C36" s="124" t="s">
        <v>133</v>
      </c>
      <c r="D36" s="111" t="s">
        <v>57</v>
      </c>
      <c r="E36" s="112">
        <v>3</v>
      </c>
      <c r="F36" s="48">
        <f t="shared" si="5"/>
        <v>0.60486111111111085</v>
      </c>
    </row>
    <row r="37" spans="1:6" ht="19.5" customHeight="1" x14ac:dyDescent="0.3">
      <c r="A37" s="116">
        <f t="shared" si="4"/>
        <v>5.0190000000000028</v>
      </c>
      <c r="B37" s="115" t="s">
        <v>56</v>
      </c>
      <c r="C37" s="124" t="s">
        <v>134</v>
      </c>
      <c r="D37" s="111" t="s">
        <v>57</v>
      </c>
      <c r="E37" s="112">
        <v>3</v>
      </c>
      <c r="F37" s="48">
        <f t="shared" si="5"/>
        <v>0.60694444444444418</v>
      </c>
    </row>
    <row r="38" spans="1:6" ht="19.5" customHeight="1" x14ac:dyDescent="0.3">
      <c r="A38" s="166">
        <f>A37+0.0001</f>
        <v>5.0191000000000026</v>
      </c>
      <c r="B38" s="115" t="s">
        <v>56</v>
      </c>
      <c r="C38" s="124" t="s">
        <v>135</v>
      </c>
      <c r="D38" s="111" t="s">
        <v>57</v>
      </c>
      <c r="E38" s="112">
        <v>3</v>
      </c>
      <c r="F38" s="48">
        <f t="shared" si="5"/>
        <v>0.6090277777777775</v>
      </c>
    </row>
    <row r="39" spans="1:6" ht="19.5" customHeight="1" x14ac:dyDescent="0.3">
      <c r="A39" s="166">
        <f>A38+0.0001</f>
        <v>5.0192000000000023</v>
      </c>
      <c r="B39" s="115" t="s">
        <v>56</v>
      </c>
      <c r="C39" s="124" t="s">
        <v>136</v>
      </c>
      <c r="D39" s="111" t="s">
        <v>57</v>
      </c>
      <c r="E39" s="112">
        <v>3</v>
      </c>
      <c r="F39" s="48">
        <f t="shared" si="5"/>
        <v>0.61111111111111083</v>
      </c>
    </row>
    <row r="40" spans="1:6" ht="19.5" customHeight="1" x14ac:dyDescent="0.3">
      <c r="A40" s="166">
        <f t="shared" ref="A40:A41" si="6">A39+0.0001</f>
        <v>5.0193000000000021</v>
      </c>
      <c r="B40" s="115" t="s">
        <v>56</v>
      </c>
      <c r="C40" s="124" t="s">
        <v>137</v>
      </c>
      <c r="D40" s="111" t="s">
        <v>57</v>
      </c>
      <c r="E40" s="112">
        <v>3</v>
      </c>
      <c r="F40" s="48">
        <f t="shared" ref="F40:F42" si="7">F39+TIME(0,E39,0)</f>
        <v>0.61319444444444415</v>
      </c>
    </row>
    <row r="41" spans="1:6" ht="19.5" customHeight="1" x14ac:dyDescent="0.3">
      <c r="A41" s="166">
        <f t="shared" si="6"/>
        <v>5.0194000000000019</v>
      </c>
      <c r="B41" s="115" t="s">
        <v>56</v>
      </c>
      <c r="C41" s="124" t="s">
        <v>138</v>
      </c>
      <c r="D41" s="111" t="s">
        <v>57</v>
      </c>
      <c r="E41" s="112">
        <v>3</v>
      </c>
      <c r="F41" s="48">
        <f t="shared" si="7"/>
        <v>0.61527777777777748</v>
      </c>
    </row>
    <row r="42" spans="1:6" ht="19.5" customHeight="1" x14ac:dyDescent="0.3">
      <c r="A42" s="26">
        <f>A28+0.01</f>
        <v>5.0199999999999996</v>
      </c>
      <c r="B42" s="70"/>
      <c r="C42" s="117" t="s">
        <v>37</v>
      </c>
      <c r="D42" s="70"/>
      <c r="E42" s="119"/>
      <c r="F42" s="48">
        <f t="shared" si="7"/>
        <v>0.61736111111111081</v>
      </c>
    </row>
    <row r="43" spans="1:6" s="63" customFormat="1" ht="19.5" customHeight="1" x14ac:dyDescent="0.3">
      <c r="A43" s="131">
        <f t="shared" ref="A43:A46" si="8">A42+0.001</f>
        <v>5.0209999999999999</v>
      </c>
      <c r="B43" s="132" t="s">
        <v>56</v>
      </c>
      <c r="C43" s="133" t="s">
        <v>92</v>
      </c>
      <c r="D43" s="134" t="s">
        <v>39</v>
      </c>
      <c r="E43" s="123">
        <v>0</v>
      </c>
      <c r="F43" s="103">
        <f t="shared" si="3"/>
        <v>0.61736111111111081</v>
      </c>
    </row>
    <row r="44" spans="1:6" s="63" customFormat="1" ht="24" customHeight="1" x14ac:dyDescent="0.3">
      <c r="A44" s="116">
        <f t="shared" si="8"/>
        <v>5.0220000000000002</v>
      </c>
      <c r="B44" s="115" t="s">
        <v>56</v>
      </c>
      <c r="C44" s="113" t="s">
        <v>93</v>
      </c>
      <c r="D44" s="111" t="s">
        <v>39</v>
      </c>
      <c r="E44" s="112">
        <v>3</v>
      </c>
      <c r="F44" s="48">
        <f t="shared" si="3"/>
        <v>0.61736111111111081</v>
      </c>
    </row>
    <row r="45" spans="1:6" s="63" customFormat="1" ht="25.2" customHeight="1" x14ac:dyDescent="0.3">
      <c r="A45" s="116">
        <f t="shared" si="8"/>
        <v>5.0230000000000006</v>
      </c>
      <c r="B45" s="115" t="s">
        <v>56</v>
      </c>
      <c r="C45" s="113" t="s">
        <v>94</v>
      </c>
      <c r="D45" s="111" t="s">
        <v>39</v>
      </c>
      <c r="E45" s="112">
        <v>3</v>
      </c>
      <c r="F45" s="48">
        <f t="shared" si="3"/>
        <v>0.61944444444444413</v>
      </c>
    </row>
    <row r="46" spans="1:6" s="63" customFormat="1" ht="25.2" customHeight="1" x14ac:dyDescent="0.3">
      <c r="A46" s="116">
        <f t="shared" si="8"/>
        <v>5.0240000000000009</v>
      </c>
      <c r="B46" s="115" t="s">
        <v>56</v>
      </c>
      <c r="C46" s="113" t="s">
        <v>104</v>
      </c>
      <c r="D46" s="111" t="s">
        <v>39</v>
      </c>
      <c r="E46" s="112">
        <v>3</v>
      </c>
      <c r="F46" s="48">
        <f t="shared" ref="F46" si="9">F45+TIME(0,E45,0)</f>
        <v>0.62152777777777746</v>
      </c>
    </row>
    <row r="47" spans="1:6" ht="19.5" customHeight="1" x14ac:dyDescent="0.3">
      <c r="A47" s="14">
        <f>A42+0.01</f>
        <v>5.0299999999999994</v>
      </c>
      <c r="B47" s="120"/>
      <c r="C47" s="54" t="s">
        <v>38</v>
      </c>
      <c r="D47" s="110"/>
      <c r="E47" s="112"/>
      <c r="F47" s="48">
        <f t="shared" ref="F47:F49" si="10">F46+TIME(0,E46,0)</f>
        <v>0.62361111111111078</v>
      </c>
    </row>
    <row r="48" spans="1:6" ht="19.5" customHeight="1" x14ac:dyDescent="0.3">
      <c r="A48" s="116">
        <f t="shared" ref="A48:A56" si="11">A47+0.001</f>
        <v>5.0309999999999997</v>
      </c>
      <c r="B48" s="115" t="s">
        <v>56</v>
      </c>
      <c r="C48" s="113" t="s">
        <v>70</v>
      </c>
      <c r="D48" s="111" t="s">
        <v>58</v>
      </c>
      <c r="E48" s="112">
        <v>3</v>
      </c>
      <c r="F48" s="48">
        <f t="shared" si="10"/>
        <v>0.62361111111111078</v>
      </c>
    </row>
    <row r="49" spans="1:6" ht="19.5" customHeight="1" x14ac:dyDescent="0.3">
      <c r="A49" s="131">
        <f t="shared" si="11"/>
        <v>5.032</v>
      </c>
      <c r="B49" s="132" t="s">
        <v>56</v>
      </c>
      <c r="C49" s="133" t="s">
        <v>71</v>
      </c>
      <c r="D49" s="134" t="s">
        <v>58</v>
      </c>
      <c r="E49" s="123">
        <v>0</v>
      </c>
      <c r="F49" s="103">
        <f t="shared" si="10"/>
        <v>0.62569444444444411</v>
      </c>
    </row>
    <row r="50" spans="1:6" ht="19.5" customHeight="1" x14ac:dyDescent="0.3">
      <c r="A50" s="116">
        <f t="shared" si="11"/>
        <v>5.0330000000000004</v>
      </c>
      <c r="B50" s="115" t="s">
        <v>56</v>
      </c>
      <c r="C50" s="113" t="s">
        <v>111</v>
      </c>
      <c r="D50" s="111" t="s">
        <v>58</v>
      </c>
      <c r="E50" s="112">
        <v>3</v>
      </c>
      <c r="F50" s="48">
        <f t="shared" ref="F50:F51" si="12">F49+TIME(0,E49,0)</f>
        <v>0.62569444444444411</v>
      </c>
    </row>
    <row r="51" spans="1:6" ht="19.5" customHeight="1" x14ac:dyDescent="0.3">
      <c r="A51" s="14">
        <f>A47+0.01</f>
        <v>5.0399999999999991</v>
      </c>
      <c r="B51" s="110"/>
      <c r="C51" s="54" t="s">
        <v>43</v>
      </c>
      <c r="D51" s="110"/>
      <c r="E51" s="112"/>
      <c r="F51" s="48">
        <f t="shared" si="12"/>
        <v>0.62777777777777743</v>
      </c>
    </row>
    <row r="52" spans="1:6" ht="19.5" customHeight="1" x14ac:dyDescent="0.3">
      <c r="A52" s="116">
        <f t="shared" si="11"/>
        <v>5.0409999999999995</v>
      </c>
      <c r="B52" s="115" t="s">
        <v>56</v>
      </c>
      <c r="C52" s="113" t="s">
        <v>80</v>
      </c>
      <c r="D52" s="111" t="s">
        <v>41</v>
      </c>
      <c r="E52" s="112">
        <v>3</v>
      </c>
      <c r="F52" s="48">
        <f t="shared" ref="F52:F57" si="13">F51+TIME(0,E51,0)</f>
        <v>0.62777777777777743</v>
      </c>
    </row>
    <row r="53" spans="1:6" ht="19.5" customHeight="1" x14ac:dyDescent="0.3">
      <c r="A53" s="131">
        <f t="shared" si="11"/>
        <v>5.0419999999999998</v>
      </c>
      <c r="B53" s="132" t="s">
        <v>56</v>
      </c>
      <c r="C53" s="133" t="s">
        <v>81</v>
      </c>
      <c r="D53" s="134" t="s">
        <v>41</v>
      </c>
      <c r="E53" s="123">
        <v>3</v>
      </c>
      <c r="F53" s="103">
        <f t="shared" si="13"/>
        <v>0.62986111111111076</v>
      </c>
    </row>
    <row r="54" spans="1:6" ht="19.5" customHeight="1" x14ac:dyDescent="0.3">
      <c r="A54" s="116">
        <f t="shared" si="11"/>
        <v>5.0430000000000001</v>
      </c>
      <c r="B54" s="115" t="s">
        <v>56</v>
      </c>
      <c r="C54" s="113" t="s">
        <v>82</v>
      </c>
      <c r="D54" s="111" t="s">
        <v>41</v>
      </c>
      <c r="E54" s="112">
        <v>3</v>
      </c>
      <c r="F54" s="48">
        <f t="shared" si="13"/>
        <v>0.63194444444444409</v>
      </c>
    </row>
    <row r="55" spans="1:6" ht="19.5" customHeight="1" x14ac:dyDescent="0.3">
      <c r="A55" s="116">
        <f t="shared" si="11"/>
        <v>5.0440000000000005</v>
      </c>
      <c r="B55" s="115" t="s">
        <v>56</v>
      </c>
      <c r="C55" s="113" t="s">
        <v>83</v>
      </c>
      <c r="D55" s="111" t="s">
        <v>41</v>
      </c>
      <c r="E55" s="112">
        <v>3</v>
      </c>
      <c r="F55" s="48">
        <f t="shared" si="13"/>
        <v>0.63402777777777741</v>
      </c>
    </row>
    <row r="56" spans="1:6" ht="19.5" customHeight="1" x14ac:dyDescent="0.3">
      <c r="A56" s="116">
        <f t="shared" si="11"/>
        <v>5.0450000000000008</v>
      </c>
      <c r="B56" s="115" t="s">
        <v>56</v>
      </c>
      <c r="C56" s="113" t="s">
        <v>84</v>
      </c>
      <c r="D56" s="111" t="s">
        <v>41</v>
      </c>
      <c r="E56" s="112">
        <v>3</v>
      </c>
      <c r="F56" s="48">
        <f t="shared" si="13"/>
        <v>0.63611111111111074</v>
      </c>
    </row>
    <row r="57" spans="1:6" ht="18.75" customHeight="1" x14ac:dyDescent="0.3">
      <c r="A57" s="98">
        <f>A51+0.01</f>
        <v>5.0499999999999989</v>
      </c>
      <c r="B57" s="99"/>
      <c r="C57" s="100" t="s">
        <v>31</v>
      </c>
      <c r="D57" s="101" t="s">
        <v>44</v>
      </c>
      <c r="E57" s="123">
        <v>0</v>
      </c>
      <c r="F57" s="103">
        <f t="shared" si="13"/>
        <v>0.63819444444444406</v>
      </c>
    </row>
    <row r="58" spans="1:6" ht="19.5" customHeight="1" x14ac:dyDescent="0.3">
      <c r="A58" s="98">
        <f t="shared" ref="A58" si="14">A57+0.01</f>
        <v>5.0599999999999987</v>
      </c>
      <c r="B58" s="99" t="s">
        <v>56</v>
      </c>
      <c r="C58" s="100" t="s">
        <v>32</v>
      </c>
      <c r="D58" s="101" t="s">
        <v>21</v>
      </c>
      <c r="E58" s="123"/>
      <c r="F58" s="103">
        <f t="shared" ref="F58:F136" si="15">F57+TIME(0,E57,0)</f>
        <v>0.63819444444444406</v>
      </c>
    </row>
    <row r="59" spans="1:6" ht="19.5" customHeight="1" x14ac:dyDescent="0.3">
      <c r="A59" s="14">
        <f>A58+0.01</f>
        <v>5.0699999999999985</v>
      </c>
      <c r="C59" s="54" t="s">
        <v>33</v>
      </c>
      <c r="E59" s="112"/>
      <c r="F59" s="48">
        <f t="shared" si="15"/>
        <v>0.63819444444444406</v>
      </c>
    </row>
    <row r="60" spans="1:6" ht="19.5" customHeight="1" x14ac:dyDescent="0.3">
      <c r="A60" s="116">
        <f>A59+0.001</f>
        <v>5.0709999999999988</v>
      </c>
      <c r="B60" s="115" t="s">
        <v>56</v>
      </c>
      <c r="C60" s="113" t="s">
        <v>75</v>
      </c>
      <c r="D60" s="111" t="s">
        <v>45</v>
      </c>
      <c r="E60" s="112">
        <v>3</v>
      </c>
      <c r="F60" s="48">
        <f t="shared" si="15"/>
        <v>0.63819444444444406</v>
      </c>
    </row>
    <row r="61" spans="1:6" ht="19.5" customHeight="1" x14ac:dyDescent="0.3">
      <c r="A61" s="98">
        <f>A59+0.01</f>
        <v>5.0799999999999983</v>
      </c>
      <c r="B61" s="99"/>
      <c r="C61" s="100" t="s">
        <v>34</v>
      </c>
      <c r="D61" s="101" t="s">
        <v>42</v>
      </c>
      <c r="E61" s="102"/>
      <c r="F61" s="103">
        <f t="shared" si="15"/>
        <v>0.64027777777777739</v>
      </c>
    </row>
    <row r="62" spans="1:6" ht="19.5" customHeight="1" x14ac:dyDescent="0.3">
      <c r="A62" s="14">
        <f t="shared" ref="A62" si="16">A61+0.01</f>
        <v>5.0899999999999981</v>
      </c>
      <c r="C62" s="54" t="s">
        <v>35</v>
      </c>
      <c r="E62" s="89"/>
      <c r="F62" s="48">
        <f t="shared" si="15"/>
        <v>0.64027777777777739</v>
      </c>
    </row>
    <row r="63" spans="1:6" ht="19.5" customHeight="1" x14ac:dyDescent="0.3">
      <c r="A63" s="116">
        <f>A62+0.001</f>
        <v>5.0909999999999984</v>
      </c>
      <c r="B63" s="115" t="s">
        <v>56</v>
      </c>
      <c r="C63" s="113" t="s">
        <v>67</v>
      </c>
      <c r="D63" s="111" t="s">
        <v>40</v>
      </c>
      <c r="E63" s="112">
        <v>3</v>
      </c>
      <c r="F63" s="48">
        <f t="shared" si="15"/>
        <v>0.64027777777777739</v>
      </c>
    </row>
    <row r="64" spans="1:6" ht="19.5" customHeight="1" x14ac:dyDescent="0.3">
      <c r="A64" s="14">
        <f>A62+0.01</f>
        <v>5.0999999999999979</v>
      </c>
      <c r="B64" s="115"/>
      <c r="C64" s="140" t="s">
        <v>117</v>
      </c>
      <c r="D64" s="111"/>
      <c r="E64" s="112"/>
      <c r="F64" s="48">
        <f t="shared" si="15"/>
        <v>0.64236111111111072</v>
      </c>
    </row>
    <row r="65" spans="1:6" ht="19.5" customHeight="1" x14ac:dyDescent="0.3">
      <c r="A65" s="116">
        <f>A64+0.001</f>
        <v>5.1009999999999982</v>
      </c>
      <c r="B65" s="115" t="s">
        <v>56</v>
      </c>
      <c r="C65" s="113" t="s">
        <v>118</v>
      </c>
      <c r="D65" s="111" t="s">
        <v>119</v>
      </c>
      <c r="E65" s="112">
        <v>3</v>
      </c>
      <c r="F65" s="48">
        <f t="shared" si="15"/>
        <v>0.64236111111111072</v>
      </c>
    </row>
    <row r="66" spans="1:6" ht="19.5" customHeight="1" x14ac:dyDescent="0.3">
      <c r="A66" s="14"/>
      <c r="B66" s="15"/>
      <c r="C66" s="109"/>
      <c r="D66" s="110"/>
      <c r="E66" s="89"/>
      <c r="F66" s="48">
        <f t="shared" si="15"/>
        <v>0.64444444444444404</v>
      </c>
    </row>
    <row r="67" spans="1:6" ht="27" customHeight="1" x14ac:dyDescent="0.3">
      <c r="A67" s="23">
        <v>6</v>
      </c>
      <c r="B67" s="30"/>
      <c r="C67" s="106" t="s">
        <v>16</v>
      </c>
      <c r="D67" s="107"/>
      <c r="E67" s="108"/>
      <c r="F67" s="48">
        <f t="shared" si="15"/>
        <v>0.64444444444444404</v>
      </c>
    </row>
    <row r="68" spans="1:6" ht="19.5" customHeight="1" x14ac:dyDescent="0.3">
      <c r="A68" s="14">
        <f t="shared" ref="A68:A84" si="17">A67+0.01</f>
        <v>6.01</v>
      </c>
      <c r="C68" s="54" t="s">
        <v>36</v>
      </c>
      <c r="E68" s="87"/>
      <c r="F68" s="48">
        <f t="shared" si="15"/>
        <v>0.64444444444444404</v>
      </c>
    </row>
    <row r="69" spans="1:6" ht="19.5" customHeight="1" x14ac:dyDescent="0.3">
      <c r="A69" s="116">
        <f t="shared" ref="A69:A73" si="18">A68+0.001</f>
        <v>6.0110000000000001</v>
      </c>
      <c r="B69" s="121" t="s">
        <v>8</v>
      </c>
      <c r="C69" s="124" t="s">
        <v>101</v>
      </c>
      <c r="D69" s="111" t="s">
        <v>57</v>
      </c>
      <c r="E69" s="125">
        <v>3</v>
      </c>
      <c r="F69" s="48">
        <f t="shared" si="15"/>
        <v>0.64444444444444404</v>
      </c>
    </row>
    <row r="70" spans="1:6" ht="19.5" customHeight="1" x14ac:dyDescent="0.3">
      <c r="A70" s="26">
        <f>A68+0.01</f>
        <v>6.02</v>
      </c>
      <c r="C70" s="117" t="s">
        <v>37</v>
      </c>
      <c r="E70" s="88"/>
      <c r="F70" s="48">
        <f t="shared" si="15"/>
        <v>0.64652777777777737</v>
      </c>
    </row>
    <row r="71" spans="1:6" s="63" customFormat="1" ht="25.2" customHeight="1" x14ac:dyDescent="0.3">
      <c r="A71" s="116">
        <f t="shared" si="18"/>
        <v>6.0209999999999999</v>
      </c>
      <c r="B71" s="121" t="s">
        <v>8</v>
      </c>
      <c r="C71" s="113" t="s">
        <v>87</v>
      </c>
      <c r="D71" s="111" t="s">
        <v>39</v>
      </c>
      <c r="E71" s="118">
        <v>3</v>
      </c>
      <c r="F71" s="48">
        <f t="shared" si="15"/>
        <v>0.64652777777777737</v>
      </c>
    </row>
    <row r="72" spans="1:6" s="63" customFormat="1" ht="24" customHeight="1" x14ac:dyDescent="0.3">
      <c r="A72" s="116">
        <f t="shared" si="18"/>
        <v>6.0220000000000002</v>
      </c>
      <c r="B72" s="121" t="s">
        <v>8</v>
      </c>
      <c r="C72" s="113" t="s">
        <v>88</v>
      </c>
      <c r="D72" s="111" t="s">
        <v>39</v>
      </c>
      <c r="E72" s="118">
        <v>3</v>
      </c>
      <c r="F72" s="48">
        <f t="shared" si="15"/>
        <v>0.64861111111111069</v>
      </c>
    </row>
    <row r="73" spans="1:6" s="63" customFormat="1" ht="19.5" customHeight="1" x14ac:dyDescent="0.3">
      <c r="A73" s="116">
        <f t="shared" si="18"/>
        <v>6.0230000000000006</v>
      </c>
      <c r="B73" s="121" t="s">
        <v>8</v>
      </c>
      <c r="C73" s="113" t="s">
        <v>89</v>
      </c>
      <c r="D73" s="111" t="s">
        <v>39</v>
      </c>
      <c r="E73" s="118">
        <v>3</v>
      </c>
      <c r="F73" s="48">
        <f t="shared" si="15"/>
        <v>0.65069444444444402</v>
      </c>
    </row>
    <row r="74" spans="1:6" ht="19.5" customHeight="1" x14ac:dyDescent="0.3">
      <c r="A74" s="23">
        <f>A70+0.01</f>
        <v>6.0299999999999994</v>
      </c>
      <c r="B74" s="122"/>
      <c r="C74" s="106" t="s">
        <v>38</v>
      </c>
      <c r="E74" s="86"/>
      <c r="F74" s="48">
        <f t="shared" si="15"/>
        <v>0.65277777777777735</v>
      </c>
    </row>
    <row r="75" spans="1:6" ht="19.5" customHeight="1" x14ac:dyDescent="0.3">
      <c r="A75" s="116">
        <f t="shared" ref="A75" si="19">A74+0.001</f>
        <v>6.0309999999999997</v>
      </c>
      <c r="B75" s="121"/>
      <c r="C75" s="113" t="s">
        <v>72</v>
      </c>
      <c r="D75" s="57" t="s">
        <v>58</v>
      </c>
      <c r="E75" s="87">
        <v>3</v>
      </c>
      <c r="F75" s="48">
        <f t="shared" si="15"/>
        <v>0.65277777777777735</v>
      </c>
    </row>
    <row r="76" spans="1:6" ht="19.5" customHeight="1" x14ac:dyDescent="0.3">
      <c r="A76" s="14">
        <f>A74+0.01</f>
        <v>6.0399999999999991</v>
      </c>
      <c r="B76" s="121" t="s">
        <v>8</v>
      </c>
      <c r="C76" s="54" t="s">
        <v>43</v>
      </c>
      <c r="E76" s="87"/>
      <c r="F76" s="48">
        <f t="shared" si="15"/>
        <v>0.65486111111111067</v>
      </c>
    </row>
    <row r="77" spans="1:6" ht="19.5" customHeight="1" x14ac:dyDescent="0.3">
      <c r="A77" s="131">
        <f t="shared" ref="A77:A78" si="20">A76+0.001</f>
        <v>6.0409999999999995</v>
      </c>
      <c r="B77" s="137" t="s">
        <v>8</v>
      </c>
      <c r="C77" s="133" t="s">
        <v>78</v>
      </c>
      <c r="D77" s="134" t="s">
        <v>41</v>
      </c>
      <c r="E77" s="114">
        <v>3</v>
      </c>
      <c r="F77" s="103">
        <f t="shared" si="15"/>
        <v>0.65486111111111067</v>
      </c>
    </row>
    <row r="78" spans="1:6" ht="19.5" customHeight="1" x14ac:dyDescent="0.3">
      <c r="A78" s="116">
        <f t="shared" si="20"/>
        <v>6.0419999999999998</v>
      </c>
      <c r="B78" s="121" t="s">
        <v>8</v>
      </c>
      <c r="C78" s="113" t="s">
        <v>79</v>
      </c>
      <c r="D78" s="111" t="s">
        <v>41</v>
      </c>
      <c r="E78" s="87">
        <v>3</v>
      </c>
      <c r="F78" s="48">
        <f t="shared" si="15"/>
        <v>0.656944444444444</v>
      </c>
    </row>
    <row r="79" spans="1:6" s="55" customFormat="1" ht="19.5" customHeight="1" x14ac:dyDescent="0.3">
      <c r="A79" s="98">
        <f>A76+0.01</f>
        <v>6.0499999999999989</v>
      </c>
      <c r="B79" s="104"/>
      <c r="C79" s="100" t="s">
        <v>31</v>
      </c>
      <c r="D79" s="101" t="s">
        <v>44</v>
      </c>
      <c r="E79" s="105"/>
      <c r="F79" s="103">
        <f t="shared" si="15"/>
        <v>0.65902777777777732</v>
      </c>
    </row>
    <row r="80" spans="1:6" s="55" customFormat="1" ht="19.5" customHeight="1" x14ac:dyDescent="0.3">
      <c r="A80" s="98">
        <f t="shared" si="17"/>
        <v>6.0599999999999987</v>
      </c>
      <c r="B80" s="104" t="s">
        <v>8</v>
      </c>
      <c r="C80" s="100" t="s">
        <v>32</v>
      </c>
      <c r="D80" s="101" t="s">
        <v>21</v>
      </c>
      <c r="E80" s="114"/>
      <c r="F80" s="103">
        <f t="shared" si="15"/>
        <v>0.65902777777777732</v>
      </c>
    </row>
    <row r="81" spans="1:6" ht="19.5" customHeight="1" x14ac:dyDescent="0.3">
      <c r="A81" s="14">
        <f t="shared" si="17"/>
        <v>6.0699999999999985</v>
      </c>
      <c r="C81" s="54" t="s">
        <v>33</v>
      </c>
      <c r="E81" s="87"/>
      <c r="F81" s="48">
        <f t="shared" si="15"/>
        <v>0.65902777777777732</v>
      </c>
    </row>
    <row r="82" spans="1:6" ht="19.5" customHeight="1" x14ac:dyDescent="0.3">
      <c r="A82" s="116">
        <f t="shared" ref="A82" si="21">A81+0.001</f>
        <v>6.0709999999999988</v>
      </c>
      <c r="B82" s="121" t="s">
        <v>8</v>
      </c>
      <c r="C82" s="113" t="s">
        <v>76</v>
      </c>
      <c r="D82" s="57" t="s">
        <v>45</v>
      </c>
      <c r="E82" s="87"/>
      <c r="F82" s="48">
        <f t="shared" si="15"/>
        <v>0.65902777777777732</v>
      </c>
    </row>
    <row r="83" spans="1:6" ht="19.5" customHeight="1" x14ac:dyDescent="0.3">
      <c r="A83" s="98">
        <f>A81+0.01</f>
        <v>6.0799999999999983</v>
      </c>
      <c r="B83" s="104"/>
      <c r="C83" s="100" t="s">
        <v>34</v>
      </c>
      <c r="D83" s="101" t="s">
        <v>42</v>
      </c>
      <c r="E83" s="114"/>
      <c r="F83" s="103">
        <f t="shared" si="15"/>
        <v>0.65902777777777732</v>
      </c>
    </row>
    <row r="84" spans="1:6" ht="19.5" customHeight="1" x14ac:dyDescent="0.3">
      <c r="A84" s="98">
        <f t="shared" si="17"/>
        <v>6.0899999999999981</v>
      </c>
      <c r="B84" s="104"/>
      <c r="C84" s="100" t="s">
        <v>35</v>
      </c>
      <c r="D84" s="101" t="s">
        <v>40</v>
      </c>
      <c r="E84" s="114"/>
      <c r="F84" s="103">
        <f t="shared" si="15"/>
        <v>0.65902777777777732</v>
      </c>
    </row>
    <row r="85" spans="1:6" ht="19.5" customHeight="1" x14ac:dyDescent="0.3">
      <c r="A85" s="98">
        <f>A84+0.01</f>
        <v>6.0999999999999979</v>
      </c>
      <c r="B85" s="104"/>
      <c r="C85" s="100" t="s">
        <v>46</v>
      </c>
      <c r="D85" s="101" t="s">
        <v>63</v>
      </c>
      <c r="E85" s="114"/>
      <c r="F85" s="103">
        <f t="shared" si="15"/>
        <v>0.65902777777777732</v>
      </c>
    </row>
    <row r="86" spans="1:6" s="61" customFormat="1" ht="19.5" customHeight="1" x14ac:dyDescent="0.3">
      <c r="A86" s="126">
        <f>A85+0.01</f>
        <v>6.1099999999999977</v>
      </c>
      <c r="B86" s="127"/>
      <c r="C86" s="128" t="s">
        <v>116</v>
      </c>
      <c r="D86" s="129"/>
      <c r="E86" s="92"/>
      <c r="F86" s="48">
        <f t="shared" si="15"/>
        <v>0.65902777777777732</v>
      </c>
    </row>
    <row r="87" spans="1:6" s="61" customFormat="1" ht="19.5" customHeight="1" x14ac:dyDescent="0.3">
      <c r="A87" s="141">
        <f t="shared" ref="A87" si="22">A86+0.001</f>
        <v>6.110999999999998</v>
      </c>
      <c r="B87" s="127" t="s">
        <v>8</v>
      </c>
      <c r="C87" s="142" t="s">
        <v>120</v>
      </c>
      <c r="D87" s="129" t="s">
        <v>119</v>
      </c>
      <c r="E87" s="92">
        <v>3</v>
      </c>
      <c r="F87" s="48">
        <f t="shared" si="15"/>
        <v>0.65902777777777732</v>
      </c>
    </row>
    <row r="88" spans="1:6" ht="19.5" customHeight="1" x14ac:dyDescent="0.3">
      <c r="A88" s="116"/>
      <c r="B88" s="104"/>
      <c r="C88" s="113"/>
      <c r="D88" s="101"/>
      <c r="E88" s="114"/>
      <c r="F88" s="48">
        <f t="shared" si="15"/>
        <v>0.66111111111111065</v>
      </c>
    </row>
    <row r="89" spans="1:6" s="61" customFormat="1" ht="19.5" customHeight="1" x14ac:dyDescent="0.3">
      <c r="A89" s="126"/>
      <c r="B89" s="127"/>
      <c r="C89" s="128" t="s">
        <v>103</v>
      </c>
      <c r="D89" s="129"/>
      <c r="E89" s="92">
        <v>10</v>
      </c>
      <c r="F89" s="48">
        <f t="shared" si="15"/>
        <v>0.66111111111111065</v>
      </c>
    </row>
    <row r="90" spans="1:6" ht="19.5" customHeight="1" x14ac:dyDescent="0.3">
      <c r="A90" s="14"/>
      <c r="B90" s="16"/>
      <c r="C90" s="109"/>
      <c r="D90" s="110"/>
      <c r="E90" s="87"/>
      <c r="F90" s="48">
        <f t="shared" si="15"/>
        <v>0.66805555555555507</v>
      </c>
    </row>
    <row r="91" spans="1:6" ht="19.5" customHeight="1" x14ac:dyDescent="0.3">
      <c r="A91" s="14">
        <v>7</v>
      </c>
      <c r="B91" s="16"/>
      <c r="C91" s="54" t="s">
        <v>17</v>
      </c>
      <c r="D91" s="46"/>
      <c r="E91" s="87"/>
      <c r="F91" s="48">
        <f t="shared" si="15"/>
        <v>0.66805555555555507</v>
      </c>
    </row>
    <row r="92" spans="1:6" ht="19.5" customHeight="1" x14ac:dyDescent="0.3">
      <c r="A92" s="14">
        <f t="shared" ref="A92:A117" si="23">A91+0.01</f>
        <v>7.01</v>
      </c>
      <c r="B92" s="15"/>
      <c r="C92" s="54" t="s">
        <v>36</v>
      </c>
      <c r="D92" s="110"/>
      <c r="E92" s="91"/>
      <c r="F92" s="48">
        <f t="shared" si="15"/>
        <v>0.66805555555555507</v>
      </c>
    </row>
    <row r="93" spans="1:6" ht="19.5" customHeight="1" x14ac:dyDescent="0.3">
      <c r="A93" s="131">
        <f t="shared" ref="A93:A109" si="24">A92+0.001</f>
        <v>7.0110000000000001</v>
      </c>
      <c r="B93" s="132" t="s">
        <v>56</v>
      </c>
      <c r="C93" s="133" t="s">
        <v>102</v>
      </c>
      <c r="D93" s="134" t="s">
        <v>57</v>
      </c>
      <c r="E93" s="102">
        <v>0</v>
      </c>
      <c r="F93" s="103">
        <f t="shared" si="15"/>
        <v>0.66805555555555507</v>
      </c>
    </row>
    <row r="94" spans="1:6" ht="19.5" customHeight="1" x14ac:dyDescent="0.3">
      <c r="A94" s="131">
        <f t="shared" si="24"/>
        <v>7.0120000000000005</v>
      </c>
      <c r="B94" s="132" t="s">
        <v>56</v>
      </c>
      <c r="C94" s="133" t="s">
        <v>105</v>
      </c>
      <c r="D94" s="134" t="s">
        <v>57</v>
      </c>
      <c r="E94" s="102">
        <v>0</v>
      </c>
      <c r="F94" s="103">
        <f t="shared" si="15"/>
        <v>0.66805555555555507</v>
      </c>
    </row>
    <row r="95" spans="1:6" ht="19.5" customHeight="1" x14ac:dyDescent="0.3">
      <c r="A95" s="131">
        <f t="shared" si="24"/>
        <v>7.0130000000000008</v>
      </c>
      <c r="B95" s="132" t="s">
        <v>56</v>
      </c>
      <c r="C95" s="133" t="s">
        <v>106</v>
      </c>
      <c r="D95" s="134" t="s">
        <v>57</v>
      </c>
      <c r="E95" s="102">
        <v>0</v>
      </c>
      <c r="F95" s="103">
        <f t="shared" si="15"/>
        <v>0.66805555555555507</v>
      </c>
    </row>
    <row r="96" spans="1:6" ht="19.5" customHeight="1" x14ac:dyDescent="0.3">
      <c r="A96" s="131">
        <f t="shared" si="24"/>
        <v>7.0140000000000011</v>
      </c>
      <c r="B96" s="132" t="s">
        <v>56</v>
      </c>
      <c r="C96" s="133" t="s">
        <v>107</v>
      </c>
      <c r="D96" s="134" t="s">
        <v>57</v>
      </c>
      <c r="E96" s="102">
        <v>0</v>
      </c>
      <c r="F96" s="103">
        <f t="shared" si="15"/>
        <v>0.66805555555555507</v>
      </c>
    </row>
    <row r="97" spans="1:6" ht="19.5" customHeight="1" x14ac:dyDescent="0.3">
      <c r="A97" s="116">
        <f t="shared" si="24"/>
        <v>7.0150000000000015</v>
      </c>
      <c r="B97" s="115" t="s">
        <v>56</v>
      </c>
      <c r="C97" s="113" t="s">
        <v>139</v>
      </c>
      <c r="D97" s="111" t="s">
        <v>57</v>
      </c>
      <c r="E97" s="89">
        <v>3</v>
      </c>
      <c r="F97" s="48">
        <f t="shared" ref="F97:F101" si="25">F96+TIME(0,E96,0)</f>
        <v>0.66805555555555507</v>
      </c>
    </row>
    <row r="98" spans="1:6" ht="56.4" customHeight="1" x14ac:dyDescent="0.3">
      <c r="A98" s="116">
        <f t="shared" si="24"/>
        <v>7.0160000000000018</v>
      </c>
      <c r="B98" s="115" t="s">
        <v>56</v>
      </c>
      <c r="C98" s="173" t="s">
        <v>143</v>
      </c>
      <c r="D98" s="111" t="s">
        <v>57</v>
      </c>
      <c r="E98" s="108">
        <v>3</v>
      </c>
      <c r="F98" s="48">
        <f t="shared" si="25"/>
        <v>0.6701388888888884</v>
      </c>
    </row>
    <row r="99" spans="1:6" ht="19.5" customHeight="1" x14ac:dyDescent="0.3">
      <c r="A99" s="116">
        <f t="shared" si="24"/>
        <v>7.0170000000000021</v>
      </c>
      <c r="B99" s="115" t="s">
        <v>56</v>
      </c>
      <c r="C99" s="173" t="s">
        <v>145</v>
      </c>
      <c r="D99" s="111" t="s">
        <v>57</v>
      </c>
      <c r="E99" s="108">
        <v>3</v>
      </c>
      <c r="F99" s="48">
        <f t="shared" si="25"/>
        <v>0.67222222222222172</v>
      </c>
    </row>
    <row r="100" spans="1:6" ht="19.5" customHeight="1" x14ac:dyDescent="0.3">
      <c r="A100" s="116">
        <f t="shared" si="24"/>
        <v>7.0180000000000025</v>
      </c>
      <c r="B100" s="115" t="s">
        <v>56</v>
      </c>
      <c r="C100" s="173" t="s">
        <v>144</v>
      </c>
      <c r="D100" s="111" t="s">
        <v>57</v>
      </c>
      <c r="E100" s="108">
        <v>3</v>
      </c>
      <c r="F100" s="48">
        <f t="shared" si="25"/>
        <v>0.67430555555555505</v>
      </c>
    </row>
    <row r="101" spans="1:6" s="58" customFormat="1" ht="19.5" customHeight="1" x14ac:dyDescent="0.3">
      <c r="A101" s="23">
        <f>A92+0.01</f>
        <v>7.02</v>
      </c>
      <c r="C101" s="106" t="s">
        <v>37</v>
      </c>
      <c r="D101" s="174"/>
      <c r="E101" s="86"/>
      <c r="F101" s="48">
        <f t="shared" si="25"/>
        <v>0.67638888888888837</v>
      </c>
    </row>
    <row r="102" spans="1:6" s="58" customFormat="1" ht="19.5" customHeight="1" x14ac:dyDescent="0.3">
      <c r="A102" s="131">
        <f t="shared" si="24"/>
        <v>7.0209999999999999</v>
      </c>
      <c r="B102" s="132" t="s">
        <v>56</v>
      </c>
      <c r="C102" s="133" t="s">
        <v>90</v>
      </c>
      <c r="D102" s="134" t="s">
        <v>39</v>
      </c>
      <c r="E102" s="102">
        <v>0</v>
      </c>
      <c r="F102" s="103">
        <f t="shared" si="15"/>
        <v>0.67638888888888837</v>
      </c>
    </row>
    <row r="103" spans="1:6" s="58" customFormat="1" ht="19.5" customHeight="1" x14ac:dyDescent="0.3">
      <c r="A103" s="116">
        <f t="shared" si="24"/>
        <v>7.0220000000000002</v>
      </c>
      <c r="B103" s="115" t="s">
        <v>56</v>
      </c>
      <c r="C103" s="113" t="s">
        <v>129</v>
      </c>
      <c r="D103" s="111" t="s">
        <v>39</v>
      </c>
      <c r="E103" s="89">
        <v>3</v>
      </c>
      <c r="F103" s="48">
        <f t="shared" si="15"/>
        <v>0.67638888888888837</v>
      </c>
    </row>
    <row r="104" spans="1:6" s="58" customFormat="1" ht="19.5" customHeight="1" x14ac:dyDescent="0.3">
      <c r="A104" s="116">
        <f t="shared" si="24"/>
        <v>7.0230000000000006</v>
      </c>
      <c r="B104" s="115" t="s">
        <v>56</v>
      </c>
      <c r="C104" s="113" t="s">
        <v>130</v>
      </c>
      <c r="D104" s="111" t="s">
        <v>39</v>
      </c>
      <c r="E104" s="89">
        <v>3</v>
      </c>
      <c r="F104" s="48">
        <f t="shared" si="15"/>
        <v>0.6784722222222217</v>
      </c>
    </row>
    <row r="105" spans="1:6" s="58" customFormat="1" ht="19.5" customHeight="1" x14ac:dyDescent="0.3">
      <c r="A105" s="116">
        <f t="shared" si="24"/>
        <v>7.0240000000000009</v>
      </c>
      <c r="B105" s="115" t="s">
        <v>56</v>
      </c>
      <c r="C105" s="113" t="s">
        <v>131</v>
      </c>
      <c r="D105" s="111" t="s">
        <v>39</v>
      </c>
      <c r="E105" s="89">
        <v>3</v>
      </c>
      <c r="F105" s="48">
        <f t="shared" si="15"/>
        <v>0.68055555555555503</v>
      </c>
    </row>
    <row r="106" spans="1:6" ht="19.5" customHeight="1" x14ac:dyDescent="0.3">
      <c r="A106" s="14">
        <f>A101+0.01</f>
        <v>7.0299999999999994</v>
      </c>
      <c r="C106" s="54" t="s">
        <v>38</v>
      </c>
      <c r="E106" s="89"/>
      <c r="F106" s="48">
        <f t="shared" si="15"/>
        <v>0.68263888888888835</v>
      </c>
    </row>
    <row r="107" spans="1:6" ht="19.5" customHeight="1" x14ac:dyDescent="0.3">
      <c r="A107" s="116">
        <f t="shared" si="24"/>
        <v>7.0309999999999997</v>
      </c>
      <c r="B107" s="115" t="s">
        <v>56</v>
      </c>
      <c r="C107" s="113" t="s">
        <v>73</v>
      </c>
      <c r="D107" s="111" t="s">
        <v>58</v>
      </c>
      <c r="E107" s="89">
        <v>3</v>
      </c>
      <c r="F107" s="48">
        <f t="shared" si="15"/>
        <v>0.68263888888888835</v>
      </c>
    </row>
    <row r="108" spans="1:6" ht="19.5" customHeight="1" x14ac:dyDescent="0.3">
      <c r="A108" s="131">
        <f t="shared" si="24"/>
        <v>7.032</v>
      </c>
      <c r="B108" s="132" t="s">
        <v>56</v>
      </c>
      <c r="C108" s="133" t="s">
        <v>112</v>
      </c>
      <c r="D108" s="134" t="s">
        <v>58</v>
      </c>
      <c r="E108" s="102">
        <v>0</v>
      </c>
      <c r="F108" s="103">
        <f t="shared" si="15"/>
        <v>0.68472222222222168</v>
      </c>
    </row>
    <row r="109" spans="1:6" ht="19.5" customHeight="1" x14ac:dyDescent="0.3">
      <c r="A109" s="116">
        <f t="shared" si="24"/>
        <v>7.0330000000000004</v>
      </c>
      <c r="B109" s="115" t="s">
        <v>56</v>
      </c>
      <c r="C109" s="113" t="s">
        <v>149</v>
      </c>
      <c r="D109" s="111" t="s">
        <v>58</v>
      </c>
      <c r="E109" s="89">
        <v>3</v>
      </c>
      <c r="F109" s="48">
        <f t="shared" si="15"/>
        <v>0.68472222222222168</v>
      </c>
    </row>
    <row r="110" spans="1:6" ht="19.5" customHeight="1" x14ac:dyDescent="0.3">
      <c r="A110" s="98">
        <f>A106+0.01</f>
        <v>7.0399999999999991</v>
      </c>
      <c r="B110" s="99"/>
      <c r="C110" s="100" t="s">
        <v>43</v>
      </c>
      <c r="D110" s="101" t="s">
        <v>41</v>
      </c>
      <c r="E110" s="102"/>
      <c r="F110" s="48">
        <f t="shared" si="15"/>
        <v>0.686805555555555</v>
      </c>
    </row>
    <row r="111" spans="1:6" ht="19.5" customHeight="1" x14ac:dyDescent="0.3">
      <c r="A111" s="98">
        <f t="shared" si="23"/>
        <v>7.0499999999999989</v>
      </c>
      <c r="B111" s="99"/>
      <c r="C111" s="100" t="s">
        <v>31</v>
      </c>
      <c r="D111" s="101" t="s">
        <v>44</v>
      </c>
      <c r="E111" s="102"/>
      <c r="F111" s="48">
        <f t="shared" si="15"/>
        <v>0.686805555555555</v>
      </c>
    </row>
    <row r="112" spans="1:6" ht="19.5" customHeight="1" x14ac:dyDescent="0.3">
      <c r="A112" s="98">
        <f t="shared" si="23"/>
        <v>7.0599999999999987</v>
      </c>
      <c r="B112" s="99" t="s">
        <v>10</v>
      </c>
      <c r="C112" s="100" t="s">
        <v>32</v>
      </c>
      <c r="D112" s="101" t="s">
        <v>21</v>
      </c>
      <c r="E112" s="102"/>
      <c r="F112" s="103">
        <f t="shared" si="15"/>
        <v>0.686805555555555</v>
      </c>
    </row>
    <row r="113" spans="1:9" ht="19.5" customHeight="1" x14ac:dyDescent="0.3">
      <c r="A113" s="14">
        <f t="shared" si="23"/>
        <v>7.0699999999999985</v>
      </c>
      <c r="C113" s="54" t="s">
        <v>33</v>
      </c>
      <c r="E113" s="89"/>
      <c r="F113" s="48">
        <f t="shared" si="15"/>
        <v>0.686805555555555</v>
      </c>
    </row>
    <row r="114" spans="1:9" ht="19.5" customHeight="1" x14ac:dyDescent="0.3">
      <c r="A114" s="116">
        <f t="shared" ref="A114:A115" si="26">A113+0.001</f>
        <v>7.0709999999999988</v>
      </c>
      <c r="B114" s="115" t="s">
        <v>10</v>
      </c>
      <c r="C114" s="113" t="s">
        <v>77</v>
      </c>
      <c r="D114" s="111" t="s">
        <v>45</v>
      </c>
      <c r="E114" s="112">
        <v>3</v>
      </c>
      <c r="F114" s="48">
        <f t="shared" si="15"/>
        <v>0.686805555555555</v>
      </c>
    </row>
    <row r="115" spans="1:9" ht="19.5" customHeight="1" x14ac:dyDescent="0.3">
      <c r="A115" s="116">
        <f t="shared" si="26"/>
        <v>7.0719999999999992</v>
      </c>
      <c r="B115" s="115" t="s">
        <v>56</v>
      </c>
      <c r="C115" s="113" t="s">
        <v>115</v>
      </c>
      <c r="D115" s="111" t="s">
        <v>45</v>
      </c>
      <c r="E115" s="112">
        <v>3</v>
      </c>
      <c r="F115" s="48">
        <f t="shared" si="15"/>
        <v>0.68888888888888833</v>
      </c>
    </row>
    <row r="116" spans="1:9" ht="19.5" customHeight="1" x14ac:dyDescent="0.3">
      <c r="A116" s="14">
        <f>A113+0.01</f>
        <v>7.0799999999999983</v>
      </c>
      <c r="B116" s="15" t="s">
        <v>56</v>
      </c>
      <c r="C116" s="16" t="s">
        <v>48</v>
      </c>
      <c r="D116" s="16" t="s">
        <v>7</v>
      </c>
      <c r="E116" s="91"/>
      <c r="F116" s="48">
        <f t="shared" si="15"/>
        <v>0.69097222222222165</v>
      </c>
    </row>
    <row r="117" spans="1:9" ht="19.5" customHeight="1" x14ac:dyDescent="0.3">
      <c r="A117" s="14">
        <f t="shared" si="23"/>
        <v>7.0899999999999981</v>
      </c>
      <c r="B117" s="15"/>
      <c r="C117" s="54" t="s">
        <v>34</v>
      </c>
      <c r="E117" s="89"/>
      <c r="F117" s="48">
        <f t="shared" si="15"/>
        <v>0.69097222222222165</v>
      </c>
    </row>
    <row r="118" spans="1:9" ht="19.5" customHeight="1" x14ac:dyDescent="0.3">
      <c r="A118" s="116">
        <f>A117+0.001</f>
        <v>7.0909999999999984</v>
      </c>
      <c r="B118" s="115" t="s">
        <v>56</v>
      </c>
      <c r="C118" s="113" t="s">
        <v>74</v>
      </c>
      <c r="D118" s="111" t="s">
        <v>42</v>
      </c>
      <c r="E118" s="89">
        <v>3</v>
      </c>
      <c r="F118" s="48">
        <f t="shared" si="15"/>
        <v>0.69097222222222165</v>
      </c>
    </row>
    <row r="119" spans="1:9" ht="19.5" customHeight="1" x14ac:dyDescent="0.3">
      <c r="A119" s="14">
        <f>A117+0.01</f>
        <v>7.0999999999999979</v>
      </c>
      <c r="B119" s="15"/>
      <c r="C119" s="54" t="s">
        <v>35</v>
      </c>
      <c r="E119" s="89"/>
      <c r="F119" s="48">
        <f t="shared" si="15"/>
        <v>0.69305555555555498</v>
      </c>
    </row>
    <row r="120" spans="1:9" ht="38.4" customHeight="1" x14ac:dyDescent="0.3">
      <c r="A120" s="167">
        <f>A119+0.001</f>
        <v>7.1009999999999982</v>
      </c>
      <c r="B120" s="170" t="s">
        <v>140</v>
      </c>
      <c r="C120" s="169" t="s">
        <v>141</v>
      </c>
      <c r="D120" s="171" t="s">
        <v>40</v>
      </c>
      <c r="E120" s="168">
        <v>0</v>
      </c>
      <c r="F120" s="172">
        <f t="shared" si="15"/>
        <v>0.69305555555555498</v>
      </c>
    </row>
    <row r="121" spans="1:9" ht="19.5" customHeight="1" x14ac:dyDescent="0.3">
      <c r="A121" s="14">
        <f>A119+0.01</f>
        <v>7.1099999999999977</v>
      </c>
      <c r="B121" s="46" t="s">
        <v>56</v>
      </c>
      <c r="C121" s="54" t="s">
        <v>46</v>
      </c>
      <c r="E121" s="89"/>
      <c r="F121" s="48">
        <f t="shared" si="15"/>
        <v>0.69305555555555498</v>
      </c>
    </row>
    <row r="122" spans="1:9" ht="25.2" customHeight="1" x14ac:dyDescent="0.3">
      <c r="A122" s="131">
        <f>A121+0.001</f>
        <v>7.110999999999998</v>
      </c>
      <c r="B122" s="139" t="s">
        <v>56</v>
      </c>
      <c r="C122" s="133" t="s">
        <v>68</v>
      </c>
      <c r="D122" s="134" t="s">
        <v>63</v>
      </c>
      <c r="E122" s="123">
        <v>0</v>
      </c>
      <c r="F122" s="103">
        <f t="shared" si="15"/>
        <v>0.69305555555555498</v>
      </c>
    </row>
    <row r="123" spans="1:9" ht="19.5" customHeight="1" x14ac:dyDescent="0.3">
      <c r="A123" s="14"/>
      <c r="B123" s="46"/>
      <c r="C123" s="109"/>
      <c r="D123" s="110"/>
      <c r="E123" s="89"/>
      <c r="F123" s="48">
        <f t="shared" si="15"/>
        <v>0.69305555555555498</v>
      </c>
    </row>
    <row r="124" spans="1:9" ht="19.5" customHeight="1" x14ac:dyDescent="0.3">
      <c r="A124" s="14">
        <v>8</v>
      </c>
      <c r="B124" s="15"/>
      <c r="C124" s="54" t="s">
        <v>18</v>
      </c>
      <c r="D124" s="57"/>
      <c r="E124" s="89"/>
      <c r="F124" s="48">
        <f t="shared" si="15"/>
        <v>0.69305555555555498</v>
      </c>
    </row>
    <row r="125" spans="1:9" ht="19.5" customHeight="1" x14ac:dyDescent="0.3">
      <c r="A125" s="27">
        <f>A124+0.001</f>
        <v>8.0009999999999994</v>
      </c>
      <c r="B125" s="15" t="s">
        <v>10</v>
      </c>
      <c r="C125" s="54" t="s">
        <v>113</v>
      </c>
      <c r="D125" s="57" t="s">
        <v>114</v>
      </c>
      <c r="E125" s="89">
        <v>10</v>
      </c>
      <c r="F125" s="48">
        <f t="shared" si="15"/>
        <v>0.69305555555555498</v>
      </c>
    </row>
    <row r="126" spans="1:9" s="58" customFormat="1" ht="19.5" customHeight="1" x14ac:dyDescent="0.3">
      <c r="A126" s="14">
        <f>A124+0.01</f>
        <v>8.01</v>
      </c>
      <c r="B126" s="46" t="s">
        <v>10</v>
      </c>
      <c r="C126" s="54" t="s">
        <v>49</v>
      </c>
      <c r="D126" s="57" t="s">
        <v>7</v>
      </c>
      <c r="E126" s="87">
        <v>3</v>
      </c>
      <c r="F126" s="48">
        <f t="shared" si="15"/>
        <v>0.6999999999999994</v>
      </c>
    </row>
    <row r="127" spans="1:9" s="58" customFormat="1" ht="19.5" customHeight="1" x14ac:dyDescent="0.3">
      <c r="A127" s="14">
        <f t="shared" ref="A127" si="27">A126+0.01</f>
        <v>8.02</v>
      </c>
      <c r="B127" s="15" t="s">
        <v>10</v>
      </c>
      <c r="C127" s="54" t="s">
        <v>52</v>
      </c>
      <c r="D127" s="57"/>
      <c r="E127" s="87"/>
      <c r="F127" s="48">
        <f t="shared" si="15"/>
        <v>0.70208333333333273</v>
      </c>
    </row>
    <row r="128" spans="1:9" ht="19.5" customHeight="1" x14ac:dyDescent="0.3">
      <c r="A128" s="14">
        <f>A127+0.01</f>
        <v>8.0299999999999994</v>
      </c>
      <c r="B128" s="15"/>
      <c r="C128" s="54" t="s">
        <v>50</v>
      </c>
      <c r="D128" s="57"/>
      <c r="E128" s="89"/>
      <c r="F128" s="48">
        <f>F127+TIME(0,E127,0)</f>
        <v>0.70208333333333273</v>
      </c>
      <c r="I128" s="59"/>
    </row>
    <row r="129" spans="1:9" ht="19.5" customHeight="1" x14ac:dyDescent="0.3">
      <c r="A129" s="116">
        <f>A128+0.001</f>
        <v>8.0309999999999988</v>
      </c>
      <c r="B129" s="115" t="s">
        <v>10</v>
      </c>
      <c r="C129" s="71" t="s">
        <v>59</v>
      </c>
      <c r="D129" s="143" t="s">
        <v>19</v>
      </c>
      <c r="E129" s="112">
        <v>3</v>
      </c>
      <c r="F129" s="48">
        <f t="shared" si="15"/>
        <v>0.70208333333333273</v>
      </c>
      <c r="I129" s="59"/>
    </row>
    <row r="130" spans="1:9" ht="19.5" customHeight="1" x14ac:dyDescent="0.3">
      <c r="A130" s="116">
        <f>A129+0.001</f>
        <v>8.0319999999999983</v>
      </c>
      <c r="B130" s="115" t="s">
        <v>10</v>
      </c>
      <c r="C130" s="72" t="s">
        <v>60</v>
      </c>
      <c r="D130" s="144" t="s">
        <v>57</v>
      </c>
      <c r="E130" s="112">
        <v>3</v>
      </c>
      <c r="F130" s="48">
        <f t="shared" si="15"/>
        <v>0.70416666666666605</v>
      </c>
      <c r="I130" s="59"/>
    </row>
    <row r="131" spans="1:9" ht="19.5" customHeight="1" x14ac:dyDescent="0.3">
      <c r="A131" s="116">
        <f>A130+0.001</f>
        <v>8.0329999999999977</v>
      </c>
      <c r="B131" s="115" t="s">
        <v>10</v>
      </c>
      <c r="C131" s="77" t="s">
        <v>61</v>
      </c>
      <c r="D131" s="115" t="s">
        <v>47</v>
      </c>
      <c r="E131" s="112">
        <v>3</v>
      </c>
      <c r="F131" s="48">
        <f t="shared" si="15"/>
        <v>0.70624999999999938</v>
      </c>
      <c r="I131" s="59"/>
    </row>
    <row r="132" spans="1:9" ht="19.5" customHeight="1" x14ac:dyDescent="0.3">
      <c r="A132" s="116">
        <f>A131+0.001</f>
        <v>8.0339999999999971</v>
      </c>
      <c r="B132" s="143" t="s">
        <v>10</v>
      </c>
      <c r="C132" s="77" t="s">
        <v>62</v>
      </c>
      <c r="D132" s="144" t="s">
        <v>41</v>
      </c>
      <c r="E132" s="145">
        <v>3</v>
      </c>
      <c r="F132" s="48">
        <f t="shared" si="15"/>
        <v>0.7083333333333327</v>
      </c>
      <c r="I132" s="59"/>
    </row>
    <row r="133" spans="1:9" s="61" customFormat="1" ht="19.5" customHeight="1" x14ac:dyDescent="0.3">
      <c r="A133" s="116">
        <f>A132+0.001</f>
        <v>8.0349999999999966</v>
      </c>
      <c r="B133" s="143" t="s">
        <v>10</v>
      </c>
      <c r="C133" s="77" t="s">
        <v>20</v>
      </c>
      <c r="D133" s="144" t="s">
        <v>21</v>
      </c>
      <c r="E133" s="118">
        <v>3</v>
      </c>
      <c r="F133" s="48">
        <f t="shared" si="15"/>
        <v>0.71041666666666603</v>
      </c>
      <c r="I133" s="62"/>
    </row>
    <row r="134" spans="1:9" s="61" customFormat="1" ht="19.5" customHeight="1" x14ac:dyDescent="0.3">
      <c r="A134" s="26">
        <f>A128+0.01</f>
        <v>8.0399999999999991</v>
      </c>
      <c r="B134" s="60"/>
      <c r="C134" s="69" t="s">
        <v>51</v>
      </c>
      <c r="D134" s="70"/>
      <c r="E134" s="88"/>
      <c r="F134" s="48">
        <f t="shared" si="15"/>
        <v>0.71249999999999936</v>
      </c>
      <c r="I134" s="62"/>
    </row>
    <row r="135" spans="1:9" s="61" customFormat="1" ht="19.5" customHeight="1" x14ac:dyDescent="0.3">
      <c r="A135" s="116">
        <f t="shared" ref="A135:A140" si="28">A134+0.001</f>
        <v>8.0409999999999986</v>
      </c>
      <c r="B135" s="143" t="s">
        <v>10</v>
      </c>
      <c r="C135" s="73" t="s">
        <v>53</v>
      </c>
      <c r="D135" s="115" t="s">
        <v>47</v>
      </c>
      <c r="E135" s="125">
        <v>5</v>
      </c>
      <c r="F135" s="48">
        <f t="shared" si="15"/>
        <v>0.71249999999999936</v>
      </c>
      <c r="I135" s="62"/>
    </row>
    <row r="136" spans="1:9" s="61" customFormat="1" ht="19.5" customHeight="1" x14ac:dyDescent="0.3">
      <c r="A136" s="116">
        <f t="shared" si="28"/>
        <v>8.041999999999998</v>
      </c>
      <c r="B136" s="115" t="s">
        <v>10</v>
      </c>
      <c r="C136" s="73" t="s">
        <v>54</v>
      </c>
      <c r="D136" s="115" t="s">
        <v>13</v>
      </c>
      <c r="E136" s="125">
        <v>5</v>
      </c>
      <c r="F136" s="48">
        <f t="shared" si="15"/>
        <v>0.71597222222222157</v>
      </c>
      <c r="I136" s="62"/>
    </row>
    <row r="137" spans="1:9" ht="19.5" customHeight="1" x14ac:dyDescent="0.3">
      <c r="A137" s="146">
        <f t="shared" si="28"/>
        <v>8.0429999999999975</v>
      </c>
      <c r="B137" s="147" t="s">
        <v>10</v>
      </c>
      <c r="C137" s="74" t="s">
        <v>55</v>
      </c>
      <c r="D137" s="148" t="s">
        <v>14</v>
      </c>
      <c r="E137" s="125">
        <v>5</v>
      </c>
      <c r="F137" s="48">
        <f t="shared" ref="F137:F148" si="29">F136+TIME(0,E136,0)</f>
        <v>0.71944444444444378</v>
      </c>
      <c r="I137" s="59"/>
    </row>
    <row r="138" spans="1:9" s="63" customFormat="1" ht="19.5" customHeight="1" x14ac:dyDescent="0.3">
      <c r="A138" s="116">
        <f t="shared" si="28"/>
        <v>8.0439999999999969</v>
      </c>
      <c r="B138" s="147" t="s">
        <v>10</v>
      </c>
      <c r="C138" s="75" t="s">
        <v>22</v>
      </c>
      <c r="D138" s="149" t="s">
        <v>12</v>
      </c>
      <c r="E138" s="150">
        <v>5</v>
      </c>
      <c r="F138" s="48">
        <f t="shared" si="29"/>
        <v>0.72291666666666599</v>
      </c>
      <c r="I138" s="64"/>
    </row>
    <row r="139" spans="1:9" s="63" customFormat="1" ht="19.5" customHeight="1" x14ac:dyDescent="0.3">
      <c r="A139" s="131">
        <f t="shared" si="28"/>
        <v>8.0449999999999964</v>
      </c>
      <c r="B139" s="155" t="s">
        <v>10</v>
      </c>
      <c r="C139" s="156" t="s">
        <v>30</v>
      </c>
      <c r="D139" s="139" t="s">
        <v>23</v>
      </c>
      <c r="E139" s="157">
        <v>0</v>
      </c>
      <c r="F139" s="103">
        <f t="shared" si="29"/>
        <v>0.7263888888888882</v>
      </c>
      <c r="I139" s="64"/>
    </row>
    <row r="140" spans="1:9" s="63" customFormat="1" ht="19.5" customHeight="1" x14ac:dyDescent="0.3">
      <c r="A140" s="151">
        <f t="shared" si="28"/>
        <v>8.0459999999999958</v>
      </c>
      <c r="B140" s="152" t="s">
        <v>27</v>
      </c>
      <c r="C140" s="76" t="s">
        <v>28</v>
      </c>
      <c r="D140" s="153" t="s">
        <v>23</v>
      </c>
      <c r="E140" s="154">
        <v>0</v>
      </c>
      <c r="F140" s="138">
        <f t="shared" si="29"/>
        <v>0.7263888888888882</v>
      </c>
      <c r="I140" s="64"/>
    </row>
    <row r="141" spans="1:9" ht="19.5" customHeight="1" x14ac:dyDescent="0.3">
      <c r="A141" s="14">
        <f>A134+0.01</f>
        <v>8.0499999999999989</v>
      </c>
      <c r="B141" s="46" t="s">
        <v>10</v>
      </c>
      <c r="C141" s="47" t="s">
        <v>24</v>
      </c>
      <c r="D141" s="46" t="s">
        <v>25</v>
      </c>
      <c r="E141" s="86">
        <v>3</v>
      </c>
      <c r="F141" s="48">
        <f t="shared" si="29"/>
        <v>0.7263888888888882</v>
      </c>
    </row>
    <row r="142" spans="1:9" ht="19.5" customHeight="1" x14ac:dyDescent="0.3">
      <c r="A142" s="25">
        <f t="shared" ref="A142:A147" si="30">A141+0.01</f>
        <v>8.0599999999999987</v>
      </c>
      <c r="B142" s="65" t="s">
        <v>27</v>
      </c>
      <c r="C142" s="66" t="s">
        <v>64</v>
      </c>
      <c r="D142" s="65" t="s">
        <v>12</v>
      </c>
      <c r="E142" s="93">
        <v>0</v>
      </c>
      <c r="F142" s="138">
        <f t="shared" si="29"/>
        <v>0.72847222222222152</v>
      </c>
    </row>
    <row r="143" spans="1:9" ht="19.5" customHeight="1" x14ac:dyDescent="0.3">
      <c r="A143" s="25">
        <f t="shared" si="30"/>
        <v>8.0699999999999985</v>
      </c>
      <c r="B143" s="65" t="s">
        <v>27</v>
      </c>
      <c r="C143" s="66" t="s">
        <v>65</v>
      </c>
      <c r="D143" s="65" t="s">
        <v>12</v>
      </c>
      <c r="E143" s="93">
        <v>0</v>
      </c>
      <c r="F143" s="138">
        <f t="shared" si="29"/>
        <v>0.72847222222222152</v>
      </c>
    </row>
    <row r="144" spans="1:9" ht="19.5" customHeight="1" x14ac:dyDescent="0.3">
      <c r="A144" s="25">
        <f t="shared" si="30"/>
        <v>8.0799999999999983</v>
      </c>
      <c r="B144" s="65" t="s">
        <v>27</v>
      </c>
      <c r="C144" s="66" t="s">
        <v>66</v>
      </c>
      <c r="D144" s="65" t="s">
        <v>12</v>
      </c>
      <c r="E144" s="93">
        <v>0</v>
      </c>
      <c r="F144" s="138">
        <f t="shared" si="29"/>
        <v>0.72847222222222152</v>
      </c>
    </row>
    <row r="145" spans="1:6" s="55" customFormat="1" ht="19.5" customHeight="1" x14ac:dyDescent="0.3">
      <c r="A145" s="14">
        <f t="shared" si="30"/>
        <v>8.0899999999999981</v>
      </c>
      <c r="B145" s="163" t="s">
        <v>10</v>
      </c>
      <c r="C145" s="164" t="s">
        <v>125</v>
      </c>
      <c r="D145" s="163" t="s">
        <v>23</v>
      </c>
      <c r="E145" s="165">
        <v>5</v>
      </c>
      <c r="F145" s="48">
        <f t="shared" si="29"/>
        <v>0.72847222222222152</v>
      </c>
    </row>
    <row r="146" spans="1:6" s="55" customFormat="1" ht="19.5" customHeight="1" x14ac:dyDescent="0.3">
      <c r="A146" s="14">
        <f t="shared" si="30"/>
        <v>8.0999999999999979</v>
      </c>
      <c r="B146" s="163" t="s">
        <v>127</v>
      </c>
      <c r="C146" s="164" t="s">
        <v>126</v>
      </c>
      <c r="D146" s="163" t="s">
        <v>44</v>
      </c>
      <c r="E146" s="165">
        <v>10</v>
      </c>
      <c r="F146" s="48">
        <f t="shared" si="29"/>
        <v>0.73194444444444373</v>
      </c>
    </row>
    <row r="147" spans="1:6" s="55" customFormat="1" ht="19.5" customHeight="1" x14ac:dyDescent="0.3">
      <c r="A147" s="14">
        <f t="shared" si="30"/>
        <v>8.1099999999999977</v>
      </c>
      <c r="B147" s="163" t="s">
        <v>127</v>
      </c>
      <c r="C147" s="164" t="s">
        <v>128</v>
      </c>
      <c r="D147" s="110"/>
      <c r="E147" s="165">
        <v>20</v>
      </c>
      <c r="F147" s="48">
        <f t="shared" si="29"/>
        <v>0.73888888888888815</v>
      </c>
    </row>
    <row r="148" spans="1:6" ht="19.5" customHeight="1" x14ac:dyDescent="0.3">
      <c r="A148" s="14"/>
      <c r="B148" s="97"/>
      <c r="C148" s="47"/>
      <c r="D148" s="46"/>
      <c r="E148" s="87"/>
      <c r="F148" s="48">
        <f t="shared" si="29"/>
        <v>0.75277777777777699</v>
      </c>
    </row>
    <row r="149" spans="1:6" ht="19.5" customHeight="1" x14ac:dyDescent="0.3">
      <c r="A149" s="17">
        <v>10</v>
      </c>
      <c r="B149" s="95" t="s">
        <v>27</v>
      </c>
      <c r="C149" s="18" t="s">
        <v>26</v>
      </c>
      <c r="D149" s="19" t="s">
        <v>7</v>
      </c>
      <c r="E149" s="96">
        <v>0</v>
      </c>
      <c r="F149" s="67">
        <f>TIME(18,0,0)</f>
        <v>0.75</v>
      </c>
    </row>
  </sheetData>
  <conditionalFormatting sqref="A7:B7">
    <cfRule type="expression" priority="1" stopIfTrue="1">
      <formula>FIND("*",CONCATENATE($B1,"*"))&lt;=LEN($B1)</formula>
    </cfRule>
  </conditionalFormatting>
  <pageMargins left="0.5" right="0.25" top="0.5" bottom="0.5" header="0.5" footer="0.5"/>
  <pageSetup fitToWidth="0" fitToHeight="0" orientation="portrait" cellComments="asDisplayed"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TotalTime>58988</TotalTime>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EC_Closing_Agenda</vt:lpstr>
      <vt:lpstr>EC_Closing_Agenda!Print_Area</vt:lpstr>
      <vt:lpstr>Print_Area_MI</vt:lpstr>
      <vt:lpstr>PRINT_AREA_MI_1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 Agenda</dc:title>
  <dc:creator>Bob O'Hara</dc:creator>
  <cp:keywords>No Restrictions</cp:keywords>
  <cp:lastModifiedBy>DAmbrosia, John</cp:lastModifiedBy>
  <cp:revision>184</cp:revision>
  <cp:lastPrinted>2011-07-22T19:26:30Z</cp:lastPrinted>
  <dcterms:created xsi:type="dcterms:W3CDTF">2000-02-17T23:16:37Z</dcterms:created>
  <dcterms:modified xsi:type="dcterms:W3CDTF">2015-07-17T22:13:00Z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r8>1114369403</vt:r8>
  </property>
  <property fmtid="{D5CDD505-2E9C-101B-9397-08002B2CF9AE}" pid="3" name="_AuthorEmail">
    <vt:lpwstr>bob@airespace.com</vt:lpwstr>
  </property>
  <property fmtid="{D5CDD505-2E9C-101B-9397-08002B2CF9AE}" pid="4" name="_AuthorEmailDisplayName">
    <vt:lpwstr>Bob O'Hara</vt:lpwstr>
  </property>
  <property fmtid="{D5CDD505-2E9C-101B-9397-08002B2CF9AE}" pid="5" name="_EmailSubject">
    <vt:lpwstr>Newer latest Monday agenda (r03)</vt:lpwstr>
  </property>
  <property fmtid="{D5CDD505-2E9C-101B-9397-08002B2CF9AE}" pid="6" name="_PreviousAdHocReviewCycleID">
    <vt:r8>2128490663</vt:r8>
  </property>
  <property fmtid="{D5CDD505-2E9C-101B-9397-08002B2CF9AE}" pid="7" name="TitusGUID">
    <vt:lpwstr>b8148e49-e8e0-4264-ba6a-e9e8fb14ba83</vt:lpwstr>
  </property>
  <property fmtid="{D5CDD505-2E9C-101B-9397-08002B2CF9AE}" pid="8" name="DellClassification">
    <vt:lpwstr>No Restrictions</vt:lpwstr>
  </property>
  <property fmtid="{D5CDD505-2E9C-101B-9397-08002B2CF9AE}" pid="9" name="DellSubLabels">
    <vt:lpwstr/>
  </property>
</Properties>
</file>