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75" yWindow="255" windowWidth="11985" windowHeight="11580"/>
  </bookViews>
  <sheets>
    <sheet name="EC_Closning_Agenda" sheetId="1" r:id="rId1"/>
  </sheets>
  <definedNames>
    <definedName name="_xlnm.Print_Area" localSheetId="0">EC_Closning_Agenda!$A$1:$F$152</definedName>
    <definedName name="Print_Area_MI">EC_Closning_Agenda!$A$1:$E$36</definedName>
    <definedName name="PRINT_AREA_MI_1">EC_Closning_Agenda!$A$1:$E$36</definedName>
  </definedNames>
  <calcPr calcId="144525"/>
</workbook>
</file>

<file path=xl/calcChain.xml><?xml version="1.0" encoding="utf-8"?>
<calcChain xmlns="http://schemas.openxmlformats.org/spreadsheetml/2006/main">
  <c r="F73" i="1" l="1"/>
  <c r="F74" i="1" s="1"/>
  <c r="A73" i="1"/>
  <c r="A124" i="1"/>
  <c r="F10" i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A138" i="1"/>
  <c r="A12" i="1"/>
  <c r="F21" i="1" l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A37" i="1"/>
  <c r="A127" i="1"/>
  <c r="A89" i="1"/>
  <c r="A90" i="1" s="1"/>
  <c r="A66" i="1"/>
  <c r="A67" i="1" s="1"/>
  <c r="F150" i="1"/>
  <c r="F8" i="1"/>
  <c r="F9" i="1" s="1"/>
  <c r="A21" i="1"/>
  <c r="A22" i="1" s="1"/>
  <c r="A23" i="1" s="1"/>
  <c r="A11" i="1"/>
  <c r="A13" i="1" s="1"/>
  <c r="A14" i="1" s="1"/>
  <c r="A15" i="1" s="1"/>
  <c r="A16" i="1" s="1"/>
  <c r="A17" i="1" s="1"/>
  <c r="A18" i="1" s="1"/>
  <c r="A9" i="1"/>
  <c r="A8" i="1"/>
  <c r="F107" i="1" l="1"/>
  <c r="F109" i="1" s="1"/>
  <c r="F110" i="1" s="1"/>
  <c r="F111" i="1" s="1"/>
  <c r="F112" i="1" s="1"/>
  <c r="F113" i="1" s="1"/>
  <c r="F114" i="1" s="1"/>
  <c r="F115" i="1" s="1"/>
  <c r="F116" i="1" s="1"/>
  <c r="A131" i="1"/>
  <c r="A132" i="1" s="1"/>
  <c r="A133" i="1" s="1"/>
  <c r="A128" i="1"/>
  <c r="A129" i="1" s="1"/>
  <c r="A130" i="1" s="1"/>
  <c r="A39" i="1"/>
  <c r="A40" i="1" s="1"/>
  <c r="A38" i="1"/>
  <c r="A28" i="1"/>
  <c r="A29" i="1" s="1"/>
  <c r="A24" i="1"/>
  <c r="A25" i="1" s="1"/>
  <c r="A26" i="1" s="1"/>
  <c r="A27" i="1" s="1"/>
  <c r="A93" i="1"/>
  <c r="A94" i="1" s="1"/>
  <c r="A91" i="1"/>
  <c r="A92" i="1" s="1"/>
  <c r="A69" i="1"/>
  <c r="A68" i="1"/>
  <c r="F118" i="1" l="1"/>
  <c r="F120" i="1" s="1"/>
  <c r="F121" i="1" s="1"/>
  <c r="F122" i="1" s="1"/>
  <c r="A33" i="1"/>
  <c r="A34" i="1" s="1"/>
  <c r="A30" i="1"/>
  <c r="A31" i="1" s="1"/>
  <c r="A41" i="1"/>
  <c r="A50" i="1" s="1"/>
  <c r="A53" i="1" s="1"/>
  <c r="A54" i="1" s="1"/>
  <c r="A55" i="1" s="1"/>
  <c r="A139" i="1"/>
  <c r="A146" i="1" s="1"/>
  <c r="A147" i="1" s="1"/>
  <c r="A148" i="1" s="1"/>
  <c r="A103" i="1"/>
  <c r="A110" i="1" s="1"/>
  <c r="A113" i="1" s="1"/>
  <c r="A114" i="1" s="1"/>
  <c r="A115" i="1" s="1"/>
  <c r="A95" i="1"/>
  <c r="A96" i="1" s="1"/>
  <c r="A97" i="1" s="1"/>
  <c r="A98" i="1" s="1"/>
  <c r="A99" i="1" s="1"/>
  <c r="A100" i="1" s="1"/>
  <c r="A101" i="1" s="1"/>
  <c r="A102" i="1" s="1"/>
  <c r="A134" i="1"/>
  <c r="A135" i="1" s="1"/>
  <c r="A136" i="1" s="1"/>
  <c r="A137" i="1" s="1"/>
  <c r="A72" i="1"/>
  <c r="A74" i="1" s="1"/>
  <c r="A78" i="1" s="1"/>
  <c r="A70" i="1"/>
  <c r="A71" i="1" s="1"/>
  <c r="F123" i="1" l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A51" i="1"/>
  <c r="A52" i="1" s="1"/>
  <c r="A111" i="1"/>
  <c r="A112" i="1" s="1"/>
  <c r="A140" i="1"/>
  <c r="A141" i="1" s="1"/>
  <c r="A142" i="1" s="1"/>
  <c r="A143" i="1" s="1"/>
  <c r="A144" i="1" s="1"/>
  <c r="A145" i="1" s="1"/>
  <c r="A42" i="1"/>
  <c r="A43" i="1" s="1"/>
  <c r="A44" i="1" s="1"/>
  <c r="A45" i="1" s="1"/>
  <c r="A46" i="1" s="1"/>
  <c r="A47" i="1" s="1"/>
  <c r="A48" i="1" s="1"/>
  <c r="A49" i="1" s="1"/>
  <c r="A104" i="1"/>
  <c r="A105" i="1" s="1"/>
  <c r="A107" i="1" s="1"/>
  <c r="A109" i="1" s="1"/>
  <c r="A120" i="1"/>
  <c r="A122" i="1" s="1"/>
  <c r="A123" i="1" s="1"/>
  <c r="A116" i="1"/>
  <c r="A118" i="1" s="1"/>
  <c r="A75" i="1"/>
  <c r="A76" i="1" s="1"/>
  <c r="A77" i="1" s="1"/>
  <c r="A56" i="1"/>
  <c r="A57" i="1" s="1"/>
  <c r="A58" i="1"/>
  <c r="A60" i="1" s="1"/>
  <c r="A61" i="1" s="1"/>
  <c r="A80" i="1"/>
  <c r="A79" i="1"/>
  <c r="A121" i="1" l="1"/>
  <c r="A59" i="1"/>
  <c r="A83" i="1"/>
  <c r="A84" i="1" s="1"/>
  <c r="A85" i="1" s="1"/>
  <c r="A86" i="1" s="1"/>
  <c r="A81" i="1"/>
  <c r="A82" i="1" s="1"/>
</calcChain>
</file>

<file path=xl/sharedStrings.xml><?xml version="1.0" encoding="utf-8"?>
<sst xmlns="http://schemas.openxmlformats.org/spreadsheetml/2006/main" count="350" uniqueCount="150">
  <si>
    <t>DRAFT AGENDA  -  IEEE 802 LMSC EXECUTIVE COMMITTEE MEETING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</si>
  <si>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</si>
  <si>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</si>
  <si>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</si>
  <si>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</si>
  <si>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</si>
  <si>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</si>
  <si>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</si>
  <si>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</si>
  <si>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</si>
  <si>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</si>
  <si>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</si>
  <si>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</si>
  <si>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DT</t>
  </si>
  <si>
    <t>802 Overview and Architecture report</t>
  </si>
  <si>
    <t>Gilb</t>
  </si>
  <si>
    <t>IEEE Standards Board and Sponsor Ballot Items</t>
  </si>
  <si>
    <t>Executive Committee Study Groups, Working Groups, TAGs</t>
  </si>
  <si>
    <t>LMSC Liaisons and External Interface</t>
  </si>
  <si>
    <t>Information Items</t>
  </si>
  <si>
    <t>JTC1 ad-hoc report</t>
  </si>
  <si>
    <t>Myles</t>
  </si>
  <si>
    <t>Regulatory report</t>
  </si>
  <si>
    <t>Lynch</t>
  </si>
  <si>
    <t>Executive secretary report</t>
  </si>
  <si>
    <t>D'Ambrosia</t>
  </si>
  <si>
    <t>Network Services report</t>
  </si>
  <si>
    <t>Alfvin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</si>
  <si>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</si>
  <si>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</si>
  <si>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</si>
  <si>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</si>
  <si>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</si>
  <si>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802.16</t>
  </si>
  <si>
    <t>IEEE 802.18</t>
  </si>
  <si>
    <t>IEEE 802.19</t>
  </si>
  <si>
    <t>IEEE 802.21</t>
  </si>
  <si>
    <t>IEEE 802.22</t>
  </si>
  <si>
    <t>IEEE 802.1</t>
  </si>
  <si>
    <t>IEEE 802.3</t>
  </si>
  <si>
    <t>IEEE 802.11</t>
  </si>
  <si>
    <t>Law</t>
  </si>
  <si>
    <t>Mody</t>
  </si>
  <si>
    <t>Heile</t>
  </si>
  <si>
    <t>Das</t>
  </si>
  <si>
    <t>IEEE 802.15</t>
  </si>
  <si>
    <t>Marks</t>
  </si>
  <si>
    <t>Shellhammer</t>
  </si>
  <si>
    <t>IEEE 802.24</t>
  </si>
  <si>
    <t>Thaler</t>
  </si>
  <si>
    <t>IEEE 802</t>
  </si>
  <si>
    <t>IEEE 802 / SA Task Force Report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</si>
  <si>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</si>
  <si>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</si>
  <si>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</si>
  <si>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</si>
  <si>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</si>
  <si>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</si>
  <si>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</si>
  <si>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</si>
  <si>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Stephens</t>
  </si>
  <si>
    <t>IEEE P802.11ah (Sub 1 GHz) – PAR extension to NesCom</t>
  </si>
  <si>
    <t>IEEE P802.11ai (Fast initial link setup) – PAR extension to NesCom</t>
  </si>
  <si>
    <t>MI*</t>
  </si>
  <si>
    <t>APPROVE Motion: Approve  minutes of Jul 15, 2014 Executive Session, Private, 2014_0715_Exec_Minutes_Priv_R0.pdf</t>
  </si>
  <si>
    <t>Friday 1:00PM-6:00PM, 18-Jul-2014</t>
  </si>
  <si>
    <t>Formation: Wireless Chairs Standing Committee</t>
  </si>
  <si>
    <t>Confirmation: Wireless Chairs Standing Committee Chair</t>
  </si>
  <si>
    <t>IEEE P802.16q (Multi-Tier Networks) to Sponsor Ballot (conditional)</t>
  </si>
  <si>
    <t>IEEE 802.22 Spectrum Occupancy Sensing Study Group (2nd Extension)</t>
  </si>
  <si>
    <t>Future Venue Meeting Report</t>
  </si>
  <si>
    <t>Motion to Approve Venue for 802 Plenary session Nov 2016</t>
  </si>
  <si>
    <t>Motion to Approve Venue for 802 Plenary session Nov 2019</t>
  </si>
  <si>
    <t>Network RFP AdHoc Formation</t>
  </si>
  <si>
    <t>IEEE 802.3  1 Twisted Pair 100Mb/s Ethernet Study Group (1st Extension)</t>
  </si>
  <si>
    <t>IEEE 802.3  Gigabit Ethernet Over Plastic Optical Fiber Study Group (1st Extension)</t>
  </si>
  <si>
    <t>IEEE 802.11 Next Generation 60 GHz (NG60) Formation</t>
  </si>
  <si>
    <t>Liaison to ITU/IEC JTC1/SC6</t>
  </si>
  <si>
    <t xml:space="preserve">Rosdahl </t>
  </si>
  <si>
    <t>IEEE 802.15 Optical Camera Communications Study Group (3rd Extension)</t>
  </si>
  <si>
    <t>IEEE 802.15 Spectrum Resource Measurement (3rd Extension)</t>
  </si>
  <si>
    <t>IEEE P802.3bw, 1 Twisted Pair 100 Mb/s Ethernet PAR, to NesCom</t>
  </si>
  <si>
    <t>IEEE 802.3 25 Gb/s operation over a single lane Study Group Formation</t>
  </si>
  <si>
    <t>Liaison letter to ITU-T SG15: Ethernet preamble and mapping into GFP-F</t>
  </si>
  <si>
    <t xml:space="preserve">Press Release: IEEE 802.3 25Gb/s Ethernet Study Group Formation </t>
  </si>
  <si>
    <t xml:space="preserve">Liaison letter to ITU-T SG15: New work item on Generic Information </t>
  </si>
  <si>
    <t>IEEE 802.24 Scope Change</t>
  </si>
  <si>
    <t>IEEE 802.24 Smart Grid Task Group Formation</t>
  </si>
  <si>
    <t>Submission of IEEE Std 802.3.1-2013 for adoption by ISO/IEC JTC1 SC6</t>
  </si>
  <si>
    <t xml:space="preserve">IEEE P802.21d (Multicast Group Management) to Sponsor Ballot </t>
  </si>
  <si>
    <t>Press Release: IEEE 802.19,  Publication of IEEE 802.19.1 Standard</t>
  </si>
  <si>
    <t>IEEE P802.1ARce Secure Device Identity - Amendment 1: SHA-384 and P-384 Elliptic Curve PAR to NesCom</t>
  </si>
  <si>
    <t>IEEE P802.1AEcg Media Access Control (MAC) Security PAR to NesCom</t>
  </si>
  <si>
    <t>IEEE P802.3 (IEEE 802.3bx) Standard for Ethernet revision Maintenance PAR to NesCom</t>
  </si>
  <si>
    <t>IEEE P802.15.4s Amendment Spectrum Resource Measurement PAR, to NesCom</t>
  </si>
  <si>
    <t>Approval of the Liaison Document to ISO/JTC1 to allocate IEEE 802.22 maintenance responsibility for the ISO/IEC/IEEE 8802-22 family of standards</t>
  </si>
  <si>
    <t xml:space="preserve">Announcement of Nov 2013 802 EC Workshop                                </t>
  </si>
  <si>
    <t>Chaplin / Rosdahl</t>
  </si>
  <si>
    <t>ME*</t>
  </si>
  <si>
    <t>Liaison to ITU-R WP5D Regarding Views on WirelessMan-Advanced out of band emissions.</t>
  </si>
  <si>
    <t xml:space="preserve">https://mentor.ieee.org/802.18/dcn/14/18-14-0046-02 </t>
  </si>
  <si>
    <t xml:space="preserve">Liaison on OOBE information for WirelessMAN Advanced to ITU-R Working Party 5D </t>
  </si>
  <si>
    <t>https://mentor.ieee.org/802.18/dcn/14/18-14-0048-02</t>
  </si>
  <si>
    <t>Get IEEE802 Report</t>
  </si>
  <si>
    <t>Indeminification Inquiry Status Update</t>
  </si>
  <si>
    <t>IEEE P802.22.3 Spectrum Characterization Occupancy Sensing PAR to NesCom</t>
  </si>
  <si>
    <t>Invited Guest Omission: Andy Berman.  Motion: Approve waving of registree fee for Andy Berman</t>
  </si>
  <si>
    <t>WG Officer Confirmation - Roger Marks, 802.16 Chair</t>
  </si>
  <si>
    <t>WG Officer Confirmation, Harry Bims, 802.16 Vice Chair</t>
  </si>
  <si>
    <t>WG Officer Confirmation, Hyeong Ho Lee, 802.21 Vice Chair</t>
  </si>
  <si>
    <t>http://ieee802.org/secmail/pdfx4aYlOFUUd.pdf</t>
  </si>
  <si>
    <t>http://ieee802.org/secmail/pdf_bh1RG9iSt.pdf</t>
  </si>
  <si>
    <t>IEEE P802.1AB Station and Media Access Control Connectivity Discovery Maintenance PAR to NesCom</t>
  </si>
  <si>
    <t>IEEE P802.1AS Cor2 - Timing and Synchronization for Time-Sensitive Applications in Bridged Local - Corrigendum 2 Maintenance PAR to NesCom</t>
  </si>
  <si>
    <t>Liaison Response from 1905.1</t>
  </si>
  <si>
    <t>Motion to send 802.11ac and 802.11af through the PSDO process</t>
  </si>
  <si>
    <t xml:space="preserve">Approval of the Liaison Document to ISO/JTC1 on Responses to the SC6 NB comments under the 60 days ballot of the IEEE Std. 802.22-2011: </t>
  </si>
  <si>
    <t>Appointment of head of delegation to SC6</t>
  </si>
  <si>
    <t>Empowerment of head of delegation to SC6</t>
  </si>
  <si>
    <t>Zuniga</t>
  </si>
  <si>
    <t>IEEE 802 EC Study Group for a recommended practice on privacy</t>
  </si>
  <si>
    <t>Must IEEE 802 maintain private drafts?</t>
  </si>
  <si>
    <t>PCO Contract Award (7/15 Exec Session Output)</t>
  </si>
  <si>
    <t>Effective Use of Tutorial Time</t>
  </si>
  <si>
    <t>Feedback of July 2014 Tutorials / BoF</t>
  </si>
  <si>
    <t>Rosdahl / Thaler</t>
  </si>
  <si>
    <t>Announcement of 802 EC Interim Telecon,Tuesday 7 Oct 2014 1-3pm ET, doc EC-14/044r02</t>
  </si>
  <si>
    <t>Call for Tutorials for Nov 2014 Plenary (Monday, Nov 3, 2014), doc EC-14/044r02</t>
  </si>
  <si>
    <t>IEEE P802.1AB/Cor2 - Station and Media Access Control Connectivity Discovery - Corrigendum 2, to Sponsor Ballot</t>
  </si>
  <si>
    <t>IEEE P802.1Xbx D1.6 Port-Based Network Access Control: Amendment— MAC Security Key Agreement protocol (MKA) extensions, to RevCom</t>
  </si>
  <si>
    <t>IEEE P802.1AXrev Link Aggregation, conditional to RevCom</t>
  </si>
  <si>
    <t>IEEE P802.1Qrev Bridges and Bridged Networks, conditional to RevCom</t>
  </si>
  <si>
    <t>IEEE Std 802.1Xbx to SC6 for ratification under PSDO, once published</t>
  </si>
  <si>
    <t>IEEE P802.1AXrev to SC6 for information under PSDO  </t>
  </si>
  <si>
    <t>IEEE Std 802.1Qrev to SC6 for ratification under PSDO, once published</t>
  </si>
  <si>
    <t>IEEE Std 802 to SC6 for ratification under PSDO</t>
  </si>
  <si>
    <t>802.1 to ITU-T SG15 regarding LS114 on SDN</t>
  </si>
  <si>
    <t>802.1 to ITU-T JCA-SDN regarding SDN</t>
  </si>
  <si>
    <t>802.1 to ITU-T SG15 regarding LS116 on MDSP</t>
  </si>
  <si>
    <t>802.1 to IETF  regarding  deterministic networking</t>
  </si>
  <si>
    <t>Break</t>
  </si>
  <si>
    <t xml:space="preserve">Report of Wireless SDN BoF Meeting    </t>
  </si>
  <si>
    <t>https://mentor.ieee.org/802.16/dcn/14/16-14-0066-00</t>
  </si>
  <si>
    <t>802.16 WG Status Report</t>
  </si>
  <si>
    <t>802 / ITU Standing Committee Report</t>
  </si>
  <si>
    <t>802 / IETF Standing Committee Report</t>
  </si>
  <si>
    <t>Liaison to 3GPP</t>
  </si>
  <si>
    <t>v04</t>
  </si>
  <si>
    <t>Changes to Operations Manual, WG P&amp;P, and Chair’s Guidelines</t>
  </si>
  <si>
    <t xml:space="preserve">Local Address Space Usage Plan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</si>
</sst>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General"/>
    <numFmt numFmtId="165" formatCode="hh&quot;:&quot;mm&quot; &quot;AM/PM&quot; &quot;"/>
    <numFmt numFmtId="166" formatCode="0.000"/>
  </numFmts>
  <fonts count="31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Times New Roman"/>
      <family val="1"/>
    </font>
    <font>
      <u/>
      <sz val="12"/>
      <color theme="10"/>
      <name val="Courier New"/>
      <family val="3"/>
    </font>
    <font>
      <u/>
      <sz val="8"/>
      <color theme="10"/>
      <name val="Times New Roman"/>
      <family val="1"/>
    </font>
    <font>
      <b/>
      <strike/>
      <sz val="8"/>
      <color rgb="FF000000"/>
      <name val="Cambria"/>
      <family val="1"/>
    </font>
    <font>
      <strike/>
      <sz val="8"/>
      <color rgb="FF000000"/>
      <name val="Cambria"/>
      <family val="1"/>
    </font>
    <font>
      <b/>
      <strike/>
      <sz val="8"/>
      <color rgb="FF000000"/>
      <name val="Times New Roman"/>
      <family val="1"/>
    </font>
    <font>
      <b/>
      <strike/>
      <sz val="8"/>
      <name val="Times New Roman"/>
      <family val="1"/>
    </font>
  </fonts>
  <fills count="21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  <xf numFmtId="164" fontId="25" fillId="0" borderId="0" applyNumberFormat="0" applyFill="0" applyBorder="0" applyAlignment="0" applyProtection="0"/>
  </cellStyleXfs>
  <cellXfs count="195">
    <xf numFmtId="164" fontId="0" fillId="0" borderId="0" xfId="0"/>
    <xf numFmtId="164" fontId="18" fillId="0" borderId="10" xfId="0" applyFont="1" applyFill="1" applyBorder="1" applyAlignment="1">
      <alignment horizontal="left" vertical="center"/>
    </xf>
    <xf numFmtId="164" fontId="18" fillId="0" borderId="10" xfId="0" applyFont="1" applyBorder="1" applyAlignment="1">
      <alignment vertical="center"/>
    </xf>
    <xf numFmtId="164" fontId="18" fillId="0" borderId="10" xfId="0" applyFont="1" applyFill="1" applyBorder="1" applyAlignment="1" applyProtection="1">
      <alignment horizontal="center" vertical="center" wrapText="1"/>
    </xf>
    <xf numFmtId="49" fontId="18" fillId="0" borderId="10" xfId="0" applyNumberFormat="1" applyFont="1" applyFill="1" applyBorder="1" applyAlignment="1" applyProtection="1">
      <alignment horizontal="left" vertical="center"/>
    </xf>
    <xf numFmtId="164" fontId="18" fillId="0" borderId="10" xfId="0" applyFont="1" applyBorder="1" applyAlignment="1">
      <alignment vertical="center" wrapText="1"/>
    </xf>
    <xf numFmtId="164" fontId="18" fillId="14" borderId="10" xfId="0" applyFont="1" applyFill="1" applyBorder="1" applyAlignment="1" applyProtection="1">
      <alignment horizontal="left" vertical="center"/>
    </xf>
    <xf numFmtId="164" fontId="18" fillId="14" borderId="10" xfId="0" applyFont="1" applyFill="1" applyBorder="1" applyAlignment="1">
      <alignment vertical="center"/>
    </xf>
    <xf numFmtId="164" fontId="18" fillId="14" borderId="10" xfId="0" applyFont="1" applyFill="1" applyBorder="1" applyAlignment="1">
      <alignment vertical="center" wrapText="1"/>
    </xf>
    <xf numFmtId="164" fontId="19" fillId="14" borderId="10" xfId="0" applyFont="1" applyFill="1" applyBorder="1" applyAlignment="1">
      <alignment vertical="center"/>
    </xf>
    <xf numFmtId="164" fontId="18" fillId="18" borderId="10" xfId="0" applyFont="1" applyFill="1" applyBorder="1" applyAlignment="1">
      <alignment vertical="center"/>
    </xf>
    <xf numFmtId="164" fontId="18" fillId="0" borderId="10" xfId="0" applyFont="1" applyFill="1" applyBorder="1" applyAlignment="1">
      <alignment vertical="center"/>
    </xf>
    <xf numFmtId="164" fontId="18" fillId="0" borderId="10" xfId="0" applyFont="1" applyFill="1" applyBorder="1" applyAlignment="1">
      <alignment vertical="center" wrapText="1"/>
    </xf>
    <xf numFmtId="2" fontId="18" fillId="0" borderId="10" xfId="0" applyNumberFormat="1" applyFont="1" applyFill="1" applyBorder="1" applyAlignment="1" applyProtection="1">
      <alignment horizontal="left" vertical="center"/>
    </xf>
    <xf numFmtId="2" fontId="18" fillId="0" borderId="11" xfId="0" applyNumberFormat="1" applyFont="1" applyFill="1" applyBorder="1" applyAlignment="1" applyProtection="1">
      <alignment horizontal="left" vertical="center"/>
    </xf>
    <xf numFmtId="164" fontId="18" fillId="0" borderId="11" xfId="0" applyFont="1" applyBorder="1" applyAlignment="1">
      <alignment vertical="center"/>
    </xf>
    <xf numFmtId="164" fontId="18" fillId="0" borderId="11" xfId="0" applyFont="1" applyFill="1" applyBorder="1" applyAlignment="1">
      <alignment vertical="center"/>
    </xf>
    <xf numFmtId="2" fontId="18" fillId="14" borderId="11" xfId="0" applyNumberFormat="1" applyFont="1" applyFill="1" applyBorder="1" applyAlignment="1" applyProtection="1">
      <alignment horizontal="left" vertical="center"/>
    </xf>
    <xf numFmtId="164" fontId="18" fillId="14" borderId="11" xfId="0" applyFont="1" applyFill="1" applyBorder="1" applyAlignment="1">
      <alignment vertical="center" wrapText="1"/>
    </xf>
    <xf numFmtId="164" fontId="18" fillId="14" borderId="11" xfId="0" applyFont="1" applyFill="1" applyBorder="1" applyAlignment="1">
      <alignment vertical="center"/>
    </xf>
    <xf numFmtId="164" fontId="0" fillId="0" borderId="0" xfId="0" applyAlignment="1">
      <alignment vertical="center"/>
    </xf>
    <xf numFmtId="164" fontId="0" fillId="0" borderId="0" xfId="0" applyAlignment="1">
      <alignment vertical="center" wrapText="1"/>
    </xf>
    <xf numFmtId="2" fontId="18" fillId="0" borderId="12" xfId="0" applyNumberFormat="1" applyFont="1" applyFill="1" applyBorder="1" applyAlignment="1" applyProtection="1">
      <alignment horizontal="left" vertical="center"/>
    </xf>
    <xf numFmtId="164" fontId="0" fillId="0" borderId="11" xfId="0" applyBorder="1" applyAlignment="1">
      <alignment vertical="center"/>
    </xf>
    <xf numFmtId="2" fontId="18" fillId="19" borderId="11" xfId="0" applyNumberFormat="1" applyFont="1" applyFill="1" applyBorder="1" applyAlignment="1" applyProtection="1">
      <alignment horizontal="left" vertical="center"/>
    </xf>
    <xf numFmtId="2" fontId="18" fillId="0" borderId="14" xfId="0" applyNumberFormat="1" applyFont="1" applyFill="1" applyBorder="1" applyAlignment="1" applyProtection="1">
      <alignment horizontal="left" vertical="center"/>
    </xf>
    <xf numFmtId="166" fontId="18" fillId="0" borderId="11" xfId="0" applyNumberFormat="1" applyFont="1" applyFill="1" applyBorder="1" applyAlignment="1" applyProtection="1">
      <alignment horizontal="left" vertical="center"/>
    </xf>
    <xf numFmtId="166" fontId="18" fillId="0" borderId="13" xfId="0" applyNumberFormat="1" applyFont="1" applyFill="1" applyBorder="1" applyAlignment="1" applyProtection="1">
      <alignment horizontal="left" vertical="center"/>
    </xf>
    <xf numFmtId="166" fontId="18" fillId="19" borderId="11" xfId="0" applyNumberFormat="1" applyFont="1" applyFill="1" applyBorder="1" applyAlignment="1" applyProtection="1">
      <alignment horizontal="left" vertical="center"/>
    </xf>
    <xf numFmtId="164" fontId="18" fillId="0" borderId="10" xfId="0" applyFont="1" applyBorder="1" applyAlignment="1">
      <alignment horizontal="left" vertical="center"/>
    </xf>
    <xf numFmtId="164" fontId="0" fillId="0" borderId="0" xfId="0" applyAlignment="1">
      <alignment horizontal="left" vertical="center"/>
    </xf>
    <xf numFmtId="164" fontId="18" fillId="0" borderId="13" xfId="0" applyFont="1" applyBorder="1" applyAlignment="1">
      <alignment vertical="center"/>
    </xf>
    <xf numFmtId="164" fontId="18" fillId="0" borderId="10" xfId="0" applyFont="1" applyFill="1" applyBorder="1" applyAlignment="1" applyProtection="1">
      <alignment vertical="center" wrapText="1"/>
    </xf>
    <xf numFmtId="164" fontId="18" fillId="0" borderId="10" xfId="0" applyFont="1" applyFill="1" applyBorder="1" applyAlignment="1" applyProtection="1">
      <alignment vertical="center"/>
    </xf>
    <xf numFmtId="165" fontId="18" fillId="0" borderId="10" xfId="0" applyNumberFormat="1" applyFont="1" applyBorder="1" applyAlignment="1" applyProtection="1">
      <alignment vertical="center"/>
    </xf>
    <xf numFmtId="164" fontId="18" fillId="18" borderId="10" xfId="0" applyFont="1" applyFill="1" applyBorder="1" applyAlignment="1" applyProtection="1">
      <alignment vertical="center"/>
    </xf>
    <xf numFmtId="164" fontId="18" fillId="18" borderId="10" xfId="0" applyFont="1" applyFill="1" applyBorder="1" applyAlignment="1" applyProtection="1">
      <alignment vertical="center" wrapText="1"/>
    </xf>
    <xf numFmtId="165" fontId="18" fillId="18" borderId="10" xfId="0" applyNumberFormat="1" applyFont="1" applyFill="1" applyBorder="1" applyAlignment="1" applyProtection="1">
      <alignment vertical="center"/>
    </xf>
    <xf numFmtId="165" fontId="18" fillId="0" borderId="10" xfId="0" applyNumberFormat="1" applyFont="1" applyFill="1" applyBorder="1" applyAlignment="1" applyProtection="1">
      <alignment vertical="center"/>
    </xf>
    <xf numFmtId="164" fontId="18" fillId="0" borderId="0" xfId="0" applyFont="1" applyFill="1" applyAlignment="1">
      <alignment vertical="center"/>
    </xf>
    <xf numFmtId="164" fontId="18" fillId="0" borderId="0" xfId="0" applyFont="1" applyFill="1" applyAlignment="1" applyProtection="1">
      <alignment vertical="center"/>
    </xf>
    <xf numFmtId="165" fontId="18" fillId="0" borderId="0" xfId="0" applyNumberFormat="1" applyFont="1" applyFill="1" applyAlignment="1" applyProtection="1">
      <alignment vertical="center"/>
    </xf>
    <xf numFmtId="2" fontId="18" fillId="0" borderId="10" xfId="0" applyNumberFormat="1" applyFont="1" applyFill="1" applyBorder="1" applyAlignment="1" applyProtection="1">
      <alignment vertical="center"/>
    </xf>
    <xf numFmtId="2" fontId="18" fillId="0" borderId="10" xfId="0" applyNumberFormat="1" applyFont="1" applyFill="1" applyBorder="1" applyAlignment="1" applyProtection="1">
      <alignment vertical="center" wrapText="1"/>
    </xf>
    <xf numFmtId="2" fontId="18" fillId="0" borderId="12" xfId="0" applyNumberFormat="1" applyFont="1" applyFill="1" applyBorder="1" applyAlignment="1" applyProtection="1">
      <alignment vertical="center"/>
    </xf>
    <xf numFmtId="2" fontId="18" fillId="0" borderId="12" xfId="0" applyNumberFormat="1" applyFont="1" applyFill="1" applyBorder="1" applyAlignment="1" applyProtection="1">
      <alignment vertical="center" wrapText="1"/>
    </xf>
    <xf numFmtId="2" fontId="18" fillId="0" borderId="11" xfId="0" applyNumberFormat="1" applyFont="1" applyFill="1" applyBorder="1" applyAlignment="1" applyProtection="1">
      <alignment vertical="center"/>
    </xf>
    <xf numFmtId="2" fontId="18" fillId="0" borderId="11" xfId="0" applyNumberFormat="1" applyFont="1" applyFill="1" applyBorder="1" applyAlignment="1" applyProtection="1">
      <alignment vertical="center" wrapText="1"/>
    </xf>
    <xf numFmtId="164" fontId="0" fillId="16" borderId="0" xfId="0" applyFill="1" applyAlignment="1">
      <alignment vertical="center"/>
    </xf>
    <xf numFmtId="2" fontId="18" fillId="0" borderId="13" xfId="0" applyNumberFormat="1" applyFont="1" applyFill="1" applyBorder="1" applyAlignment="1" applyProtection="1">
      <alignment vertical="center"/>
    </xf>
    <xf numFmtId="164" fontId="18" fillId="0" borderId="11" xfId="0" applyFont="1" applyFill="1" applyBorder="1" applyAlignment="1" applyProtection="1">
      <alignment vertical="center" wrapText="1"/>
    </xf>
    <xf numFmtId="164" fontId="0" fillId="20" borderId="0" xfId="0" applyFill="1" applyAlignment="1">
      <alignment vertical="center"/>
    </xf>
    <xf numFmtId="164" fontId="24" fillId="0" borderId="11" xfId="0" applyFont="1" applyFill="1" applyBorder="1" applyAlignment="1" applyProtection="1">
      <alignment vertical="center" wrapText="1"/>
    </xf>
    <xf numFmtId="164" fontId="18" fillId="0" borderId="11" xfId="0" applyFont="1" applyFill="1" applyBorder="1" applyAlignment="1" applyProtection="1">
      <alignment vertical="center"/>
    </xf>
    <xf numFmtId="164" fontId="0" fillId="0" borderId="0" xfId="0" applyFill="1" applyAlignment="1">
      <alignment vertical="center"/>
    </xf>
    <xf numFmtId="164" fontId="0" fillId="0" borderId="11" xfId="0" applyFill="1" applyBorder="1" applyAlignment="1">
      <alignment vertical="center"/>
    </xf>
    <xf numFmtId="164" fontId="20" fillId="0" borderId="0" xfId="0" applyFont="1" applyAlignment="1">
      <alignment vertical="center"/>
    </xf>
    <xf numFmtId="2" fontId="21" fillId="0" borderId="11" xfId="0" applyNumberFormat="1" applyFont="1" applyFill="1" applyBorder="1" applyAlignment="1" applyProtection="1">
      <alignment vertical="center"/>
    </xf>
    <xf numFmtId="165" fontId="18" fillId="0" borderId="11" xfId="0" applyNumberFormat="1" applyFont="1" applyFill="1" applyBorder="1" applyAlignment="1" applyProtection="1">
      <alignment vertical="center"/>
    </xf>
    <xf numFmtId="164" fontId="22" fillId="0" borderId="0" xfId="0" applyFont="1" applyAlignment="1">
      <alignment vertical="center"/>
    </xf>
    <xf numFmtId="164" fontId="23" fillId="0" borderId="0" xfId="0" applyFont="1" applyAlignment="1">
      <alignment vertical="center"/>
    </xf>
    <xf numFmtId="164" fontId="0" fillId="0" borderId="0" xfId="0" applyBorder="1" applyAlignment="1">
      <alignment vertical="center"/>
    </xf>
    <xf numFmtId="164" fontId="20" fillId="0" borderId="0" xfId="0" applyFont="1" applyBorder="1" applyAlignment="1">
      <alignment vertical="center"/>
    </xf>
    <xf numFmtId="2" fontId="18" fillId="19" borderId="11" xfId="0" applyNumberFormat="1" applyFont="1" applyFill="1" applyBorder="1" applyAlignment="1" applyProtection="1">
      <alignment vertical="center"/>
    </xf>
    <xf numFmtId="2" fontId="18" fillId="19" borderId="11" xfId="0" applyNumberFormat="1" applyFont="1" applyFill="1" applyBorder="1" applyAlignment="1" applyProtection="1">
      <alignment vertical="center" wrapText="1"/>
    </xf>
    <xf numFmtId="2" fontId="24" fillId="19" borderId="11" xfId="0" applyNumberFormat="1" applyFont="1" applyFill="1" applyBorder="1" applyAlignment="1" applyProtection="1">
      <alignment vertical="center"/>
    </xf>
    <xf numFmtId="164" fontId="18" fillId="14" borderId="11" xfId="0" applyFont="1" applyFill="1" applyBorder="1" applyAlignment="1" applyProtection="1">
      <alignment vertical="center"/>
    </xf>
    <xf numFmtId="165" fontId="18" fillId="14" borderId="11" xfId="0" applyNumberFormat="1" applyFont="1" applyFill="1" applyBorder="1" applyAlignment="1" applyProtection="1">
      <alignment vertical="center"/>
    </xf>
    <xf numFmtId="164" fontId="18" fillId="18" borderId="10" xfId="0" applyFont="1" applyFill="1" applyBorder="1" applyAlignment="1">
      <alignment horizontal="left" vertical="center"/>
    </xf>
    <xf numFmtId="2" fontId="18" fillId="0" borderId="14" xfId="0" applyNumberFormat="1" applyFont="1" applyFill="1" applyBorder="1" applyAlignment="1" applyProtection="1">
      <alignment vertical="center"/>
    </xf>
    <xf numFmtId="164" fontId="18" fillId="0" borderId="14" xfId="0" applyFont="1" applyBorder="1" applyAlignment="1">
      <alignment vertical="center" wrapText="1"/>
    </xf>
    <xf numFmtId="164" fontId="0" fillId="0" borderId="14" xfId="0" applyBorder="1" applyAlignment="1">
      <alignment vertical="center"/>
    </xf>
    <xf numFmtId="2" fontId="23" fillId="0" borderId="11" xfId="0" applyNumberFormat="1" applyFont="1" applyFill="1" applyBorder="1" applyAlignment="1" applyProtection="1">
      <alignment horizontal="left" vertical="center" wrapText="1" indent="1"/>
    </xf>
    <xf numFmtId="2" fontId="20" fillId="0" borderId="11" xfId="0" applyNumberFormat="1" applyFont="1" applyFill="1" applyBorder="1" applyAlignment="1" applyProtection="1">
      <alignment horizontal="left" vertical="center" wrapText="1" indent="1"/>
    </xf>
    <xf numFmtId="164" fontId="20" fillId="0" borderId="11" xfId="0" applyFont="1" applyBorder="1" applyAlignment="1">
      <alignment horizontal="left" vertical="center" wrapText="1" indent="1"/>
    </xf>
    <xf numFmtId="164" fontId="20" fillId="0" borderId="13" xfId="0" applyFont="1" applyBorder="1" applyAlignment="1">
      <alignment horizontal="left" vertical="center" wrapText="1" indent="1"/>
    </xf>
    <xf numFmtId="2" fontId="20" fillId="0" borderId="13" xfId="0" applyNumberFormat="1" applyFont="1" applyFill="1" applyBorder="1" applyAlignment="1" applyProtection="1">
      <alignment horizontal="left" vertical="center" wrapText="1" indent="1"/>
    </xf>
    <xf numFmtId="2" fontId="20" fillId="19" borderId="11" xfId="0" applyNumberFormat="1" applyFont="1" applyFill="1" applyBorder="1" applyAlignment="1" applyProtection="1">
      <alignment horizontal="left" vertical="center" wrapText="1" indent="1"/>
    </xf>
    <xf numFmtId="2" fontId="20" fillId="0" borderId="14" xfId="0" applyNumberFormat="1" applyFont="1" applyFill="1" applyBorder="1" applyAlignment="1" applyProtection="1">
      <alignment horizontal="left" vertical="center" wrapText="1" indent="1"/>
    </xf>
    <xf numFmtId="1" fontId="18" fillId="0" borderId="10" xfId="0" applyNumberFormat="1" applyFont="1" applyBorder="1" applyAlignment="1">
      <alignment horizontal="right" vertical="center"/>
    </xf>
    <xf numFmtId="1" fontId="18" fillId="0" borderId="10" xfId="0" applyNumberFormat="1" applyFont="1" applyBorder="1" applyAlignment="1" applyProtection="1">
      <alignment horizontal="right" vertical="center"/>
    </xf>
    <xf numFmtId="1" fontId="19" fillId="14" borderId="10" xfId="0" applyNumberFormat="1" applyFont="1" applyFill="1" applyBorder="1" applyAlignment="1">
      <alignment horizontal="right" vertical="center"/>
    </xf>
    <xf numFmtId="1" fontId="18" fillId="18" borderId="10" xfId="0" applyNumberFormat="1" applyFont="1" applyFill="1" applyBorder="1" applyAlignment="1">
      <alignment horizontal="right" vertical="center"/>
    </xf>
    <xf numFmtId="1" fontId="18" fillId="0" borderId="10" xfId="0" applyNumberFormat="1" applyFont="1" applyFill="1" applyBorder="1" applyAlignment="1">
      <alignment horizontal="right" vertical="center"/>
    </xf>
    <xf numFmtId="1" fontId="18" fillId="0" borderId="10" xfId="0" applyNumberFormat="1" applyFont="1" applyFill="1" applyBorder="1" applyAlignment="1" applyProtection="1">
      <alignment horizontal="right" vertical="center"/>
    </xf>
    <xf numFmtId="1" fontId="18" fillId="0" borderId="12" xfId="0" applyNumberFormat="1" applyFont="1" applyFill="1" applyBorder="1" applyAlignment="1" applyProtection="1">
      <alignment horizontal="right" vertical="center"/>
    </xf>
    <xf numFmtId="1" fontId="18" fillId="0" borderId="13" xfId="0" applyNumberFormat="1" applyFont="1" applyFill="1" applyBorder="1" applyAlignment="1" applyProtection="1">
      <alignment horizontal="right" vertical="center"/>
    </xf>
    <xf numFmtId="1" fontId="18" fillId="0" borderId="11" xfId="0" applyNumberFormat="1" applyFont="1" applyFill="1" applyBorder="1" applyAlignment="1" applyProtection="1">
      <alignment horizontal="right" vertical="center"/>
    </xf>
    <xf numFmtId="1" fontId="18" fillId="0" borderId="14" xfId="0" applyNumberFormat="1" applyFont="1" applyFill="1" applyBorder="1" applyAlignment="1" applyProtection="1">
      <alignment horizontal="right" vertical="center"/>
    </xf>
    <xf numFmtId="1" fontId="18" fillId="0" borderId="11" xfId="0" applyNumberFormat="1" applyFont="1" applyBorder="1" applyAlignment="1" applyProtection="1">
      <alignment horizontal="right" vertical="center"/>
    </xf>
    <xf numFmtId="1" fontId="18" fillId="20" borderId="11" xfId="0" applyNumberFormat="1" applyFont="1" applyFill="1" applyBorder="1" applyAlignment="1" applyProtection="1">
      <alignment horizontal="right" vertical="center"/>
    </xf>
    <xf numFmtId="1" fontId="0" fillId="0" borderId="0" xfId="0" applyNumberFormat="1" applyAlignment="1">
      <alignment horizontal="right" vertical="center"/>
    </xf>
    <xf numFmtId="1" fontId="0" fillId="0" borderId="11" xfId="0" applyNumberFormat="1" applyBorder="1" applyAlignment="1">
      <alignment horizontal="right" vertical="center"/>
    </xf>
    <xf numFmtId="1" fontId="21" fillId="0" borderId="11" xfId="0" applyNumberFormat="1" applyFont="1" applyFill="1" applyBorder="1" applyAlignment="1" applyProtection="1">
      <alignment horizontal="right" vertical="center"/>
    </xf>
    <xf numFmtId="1" fontId="18" fillId="0" borderId="11" xfId="0" applyNumberFormat="1" applyFont="1" applyBorder="1" applyAlignment="1">
      <alignment horizontal="right" vertical="center"/>
    </xf>
    <xf numFmtId="1" fontId="18" fillId="0" borderId="13" xfId="0" applyNumberFormat="1" applyFont="1" applyBorder="1" applyAlignment="1">
      <alignment horizontal="right" vertical="center"/>
    </xf>
    <xf numFmtId="1" fontId="18" fillId="19" borderId="11" xfId="0" applyNumberFormat="1" applyFont="1" applyFill="1" applyBorder="1" applyAlignment="1" applyProtection="1">
      <alignment horizontal="right" vertical="center"/>
    </xf>
    <xf numFmtId="1" fontId="18" fillId="14" borderId="11" xfId="0" applyNumberFormat="1" applyFont="1" applyFill="1" applyBorder="1" applyAlignment="1" applyProtection="1">
      <alignment horizontal="right" vertical="center"/>
    </xf>
    <xf numFmtId="165" fontId="18" fillId="19" borderId="11" xfId="0" applyNumberFormat="1" applyFont="1" applyFill="1" applyBorder="1" applyAlignment="1" applyProtection="1">
      <alignment vertical="center"/>
    </xf>
    <xf numFmtId="164" fontId="20" fillId="0" borderId="11" xfId="0" applyFont="1" applyFill="1" applyBorder="1" applyAlignment="1" applyProtection="1">
      <alignment horizontal="left" vertical="center" wrapText="1" indent="1"/>
    </xf>
    <xf numFmtId="2" fontId="18" fillId="0" borderId="11" xfId="0" applyNumberFormat="1" applyFont="1" applyFill="1" applyBorder="1" applyAlignment="1" applyProtection="1">
      <alignment vertical="top" wrapText="1"/>
    </xf>
    <xf numFmtId="164" fontId="18" fillId="0" borderId="11" xfId="0" applyFont="1" applyFill="1" applyBorder="1" applyAlignment="1" applyProtection="1">
      <alignment vertical="top" wrapText="1"/>
    </xf>
    <xf numFmtId="2" fontId="18" fillId="0" borderId="11" xfId="0" applyNumberFormat="1" applyFont="1" applyFill="1" applyBorder="1" applyAlignment="1" applyProtection="1">
      <alignment horizontal="left" vertical="top" wrapText="1"/>
    </xf>
    <xf numFmtId="164" fontId="20" fillId="0" borderId="11" xfId="0" applyFont="1" applyBorder="1" applyAlignment="1">
      <alignment horizontal="left" vertical="top" wrapText="1" indent="1"/>
    </xf>
    <xf numFmtId="164" fontId="18" fillId="19" borderId="11" xfId="0" applyFont="1" applyFill="1" applyBorder="1" applyAlignment="1">
      <alignment vertical="center"/>
    </xf>
    <xf numFmtId="164" fontId="20" fillId="19" borderId="11" xfId="0" applyFont="1" applyFill="1" applyBorder="1" applyAlignment="1" applyProtection="1">
      <alignment horizontal="left" vertical="center" wrapText="1" indent="1"/>
    </xf>
    <xf numFmtId="164" fontId="18" fillId="19" borderId="11" xfId="0" applyFont="1" applyFill="1" applyBorder="1" applyAlignment="1" applyProtection="1">
      <alignment vertical="center"/>
    </xf>
    <xf numFmtId="164" fontId="0" fillId="0" borderId="0" xfId="0" applyAlignment="1">
      <alignment vertical="top"/>
    </xf>
    <xf numFmtId="2" fontId="18" fillId="0" borderId="11" xfId="0" applyNumberFormat="1" applyFont="1" applyFill="1" applyBorder="1" applyAlignment="1" applyProtection="1">
      <alignment horizontal="left" vertical="top"/>
    </xf>
    <xf numFmtId="2" fontId="18" fillId="0" borderId="11" xfId="0" applyNumberFormat="1" applyFont="1" applyFill="1" applyBorder="1" applyAlignment="1" applyProtection="1">
      <alignment vertical="top"/>
    </xf>
    <xf numFmtId="166" fontId="18" fillId="0" borderId="11" xfId="0" applyNumberFormat="1" applyFont="1" applyFill="1" applyBorder="1" applyAlignment="1" applyProtection="1">
      <alignment horizontal="left" vertical="top"/>
    </xf>
    <xf numFmtId="165" fontId="18" fillId="19" borderId="12" xfId="0" applyNumberFormat="1" applyFont="1" applyFill="1" applyBorder="1" applyAlignment="1" applyProtection="1">
      <alignment vertical="top"/>
    </xf>
    <xf numFmtId="166" fontId="18" fillId="20" borderId="11" xfId="0" applyNumberFormat="1" applyFont="1" applyFill="1" applyBorder="1" applyAlignment="1" applyProtection="1">
      <alignment horizontal="left" vertical="center"/>
    </xf>
    <xf numFmtId="164" fontId="18" fillId="20" borderId="11" xfId="0" applyFont="1" applyFill="1" applyBorder="1" applyAlignment="1" applyProtection="1">
      <alignment vertical="center"/>
    </xf>
    <xf numFmtId="164" fontId="18" fillId="20" borderId="11" xfId="0" applyFont="1" applyFill="1" applyBorder="1" applyAlignment="1">
      <alignment vertical="center"/>
    </xf>
    <xf numFmtId="164" fontId="20" fillId="0" borderId="0" xfId="0" applyFont="1" applyAlignment="1">
      <alignment horizontal="left" vertical="center" indent="1"/>
    </xf>
    <xf numFmtId="165" fontId="18" fillId="19" borderId="10" xfId="0" applyNumberFormat="1" applyFont="1" applyFill="1" applyBorder="1" applyAlignment="1" applyProtection="1">
      <alignment vertical="center"/>
    </xf>
    <xf numFmtId="166" fontId="18" fillId="19" borderId="14" xfId="0" applyNumberFormat="1" applyFont="1" applyFill="1" applyBorder="1" applyAlignment="1" applyProtection="1">
      <alignment horizontal="left" vertical="center"/>
    </xf>
    <xf numFmtId="164" fontId="0" fillId="0" borderId="13" xfId="0" applyBorder="1" applyAlignment="1">
      <alignment horizontal="left" vertical="center"/>
    </xf>
    <xf numFmtId="164" fontId="18" fillId="19" borderId="14" xfId="0" applyFont="1" applyFill="1" applyBorder="1" applyAlignment="1">
      <alignment vertical="center"/>
    </xf>
    <xf numFmtId="164" fontId="18" fillId="19" borderId="14" xfId="0" applyFont="1" applyFill="1" applyBorder="1" applyAlignment="1">
      <alignment horizontal="left" vertical="center"/>
    </xf>
    <xf numFmtId="164" fontId="18" fillId="19" borderId="14" xfId="0" applyFont="1" applyFill="1" applyBorder="1" applyAlignment="1" applyProtection="1">
      <alignment vertical="center"/>
    </xf>
    <xf numFmtId="164" fontId="18" fillId="19" borderId="14" xfId="0" applyFont="1" applyFill="1" applyBorder="1" applyAlignment="1" applyProtection="1">
      <alignment horizontal="left" vertical="center"/>
    </xf>
    <xf numFmtId="1" fontId="18" fillId="19" borderId="15" xfId="0" applyNumberFormat="1" applyFont="1" applyFill="1" applyBorder="1" applyAlignment="1" applyProtection="1">
      <alignment horizontal="right" vertical="center"/>
    </xf>
    <xf numFmtId="2" fontId="23" fillId="19" borderId="14" xfId="0" applyNumberFormat="1" applyFont="1" applyFill="1" applyBorder="1" applyAlignment="1" applyProtection="1">
      <alignment horizontal="left" vertical="center" wrapText="1" indent="1"/>
    </xf>
    <xf numFmtId="2" fontId="26" fillId="19" borderId="13" xfId="43" applyNumberFormat="1" applyFont="1" applyFill="1" applyBorder="1" applyAlignment="1" applyProtection="1">
      <alignment horizontal="left" vertical="center" wrapText="1" indent="1"/>
    </xf>
    <xf numFmtId="165" fontId="18" fillId="0" borderId="17" xfId="0" applyNumberFormat="1" applyFont="1" applyBorder="1" applyAlignment="1" applyProtection="1">
      <alignment vertical="center"/>
    </xf>
    <xf numFmtId="164" fontId="0" fillId="0" borderId="13" xfId="0" applyBorder="1" applyAlignment="1">
      <alignment vertical="center"/>
    </xf>
    <xf numFmtId="1" fontId="18" fillId="19" borderId="14" xfId="0" applyNumberFormat="1" applyFont="1" applyFill="1" applyBorder="1" applyAlignment="1" applyProtection="1">
      <alignment horizontal="right" vertical="center"/>
    </xf>
    <xf numFmtId="164" fontId="0" fillId="0" borderId="13" xfId="0" applyBorder="1" applyAlignment="1">
      <alignment horizontal="right" vertical="center"/>
    </xf>
    <xf numFmtId="2" fontId="18" fillId="19" borderId="11" xfId="0" applyNumberFormat="1" applyFont="1" applyFill="1" applyBorder="1" applyAlignment="1" applyProtection="1">
      <alignment horizontal="left" vertical="top" wrapText="1"/>
    </xf>
    <xf numFmtId="2" fontId="20" fillId="19" borderId="14" xfId="0" applyNumberFormat="1" applyFont="1" applyFill="1" applyBorder="1" applyAlignment="1" applyProtection="1">
      <alignment horizontal="left" vertical="center" wrapText="1" indent="1"/>
    </xf>
    <xf numFmtId="164" fontId="18" fillId="0" borderId="14" xfId="0" applyFont="1" applyBorder="1" applyAlignment="1">
      <alignment vertical="center"/>
    </xf>
    <xf numFmtId="164" fontId="18" fillId="0" borderId="14" xfId="0" applyFont="1" applyFill="1" applyBorder="1" applyAlignment="1" applyProtection="1">
      <alignment vertical="center"/>
    </xf>
    <xf numFmtId="2" fontId="23" fillId="0" borderId="13" xfId="0" applyNumberFormat="1" applyFont="1" applyFill="1" applyBorder="1" applyAlignment="1" applyProtection="1">
      <alignment horizontal="left" vertical="center" wrapText="1" indent="1"/>
    </xf>
    <xf numFmtId="164" fontId="18" fillId="0" borderId="13" xfId="0" applyFont="1" applyFill="1" applyBorder="1" applyAlignment="1" applyProtection="1">
      <alignment vertical="center"/>
    </xf>
    <xf numFmtId="165" fontId="18" fillId="0" borderId="12" xfId="0" applyNumberFormat="1" applyFont="1" applyBorder="1" applyAlignment="1" applyProtection="1">
      <alignment vertical="center"/>
    </xf>
    <xf numFmtId="164" fontId="0" fillId="0" borderId="11" xfId="0" applyBorder="1" applyAlignment="1">
      <alignment vertical="center"/>
    </xf>
    <xf numFmtId="2" fontId="18" fillId="0" borderId="11" xfId="0" applyNumberFormat="1" applyFont="1" applyFill="1" applyBorder="1" applyAlignment="1" applyProtection="1">
      <alignment horizontal="left" vertical="center" wrapText="1" indent="1"/>
    </xf>
    <xf numFmtId="166" fontId="27" fillId="0" borderId="11" xfId="0" applyNumberFormat="1" applyFont="1" applyFill="1" applyBorder="1" applyAlignment="1" applyProtection="1">
      <alignment horizontal="left" vertical="center"/>
    </xf>
    <xf numFmtId="164" fontId="27" fillId="0" borderId="11" xfId="0" applyFont="1" applyBorder="1" applyAlignment="1">
      <alignment vertical="center"/>
    </xf>
    <xf numFmtId="2" fontId="28" fillId="0" borderId="11" xfId="0" applyNumberFormat="1" applyFont="1" applyFill="1" applyBorder="1" applyAlignment="1" applyProtection="1">
      <alignment horizontal="left" vertical="center" wrapText="1" indent="1"/>
    </xf>
    <xf numFmtId="2" fontId="27" fillId="0" borderId="11" xfId="0" applyNumberFormat="1" applyFont="1" applyFill="1" applyBorder="1" applyAlignment="1" applyProtection="1">
      <alignment vertical="center"/>
    </xf>
    <xf numFmtId="164" fontId="18" fillId="0" borderId="14" xfId="0" applyFont="1" applyFill="1" applyBorder="1" applyAlignment="1">
      <alignment vertical="center"/>
    </xf>
    <xf numFmtId="164" fontId="18" fillId="0" borderId="14" xfId="0" applyFont="1" applyFill="1" applyBorder="1" applyAlignment="1" applyProtection="1">
      <alignment vertical="center" wrapText="1"/>
    </xf>
    <xf numFmtId="2" fontId="18" fillId="0" borderId="13" xfId="0" applyNumberFormat="1" applyFont="1" applyFill="1" applyBorder="1" applyAlignment="1" applyProtection="1">
      <alignment horizontal="left" vertical="center"/>
    </xf>
    <xf numFmtId="164" fontId="18" fillId="0" borderId="13" xfId="0" applyFont="1" applyFill="1" applyBorder="1" applyAlignment="1" applyProtection="1">
      <alignment vertical="center" wrapText="1"/>
    </xf>
    <xf numFmtId="165" fontId="18" fillId="0" borderId="11" xfId="0" applyNumberFormat="1" applyFont="1" applyBorder="1" applyAlignment="1" applyProtection="1">
      <alignment vertical="center"/>
    </xf>
    <xf numFmtId="164" fontId="0" fillId="0" borderId="11" xfId="0" applyBorder="1" applyAlignment="1">
      <alignment vertical="center" wrapText="1"/>
    </xf>
    <xf numFmtId="164" fontId="23" fillId="0" borderId="11" xfId="0" applyFont="1" applyBorder="1" applyAlignment="1">
      <alignment horizontal="left" wrapText="1" indent="1"/>
    </xf>
    <xf numFmtId="164" fontId="23" fillId="0" borderId="11" xfId="0" applyFont="1" applyBorder="1" applyAlignment="1">
      <alignment horizontal="left" vertical="center" wrapText="1" indent="1"/>
    </xf>
    <xf numFmtId="2" fontId="29" fillId="0" borderId="11" xfId="0" applyNumberFormat="1" applyFont="1" applyFill="1" applyBorder="1" applyAlignment="1" applyProtection="1">
      <alignment horizontal="left" vertical="top"/>
    </xf>
    <xf numFmtId="2" fontId="29" fillId="0" borderId="11" xfId="0" applyNumberFormat="1" applyFont="1" applyFill="1" applyBorder="1" applyAlignment="1" applyProtection="1">
      <alignment vertical="top"/>
    </xf>
    <xf numFmtId="2" fontId="29" fillId="0" borderId="11" xfId="0" applyNumberFormat="1" applyFont="1" applyFill="1" applyBorder="1" applyAlignment="1" applyProtection="1">
      <alignment vertical="top" wrapText="1"/>
    </xf>
    <xf numFmtId="166" fontId="18" fillId="0" borderId="11" xfId="0" applyNumberFormat="1" applyFont="1" applyFill="1" applyBorder="1" applyAlignment="1" applyProtection="1">
      <alignment horizontal="left" vertical="top"/>
    </xf>
    <xf numFmtId="164" fontId="26" fillId="20" borderId="13" xfId="43" applyFont="1" applyFill="1" applyBorder="1" applyAlignment="1" applyProtection="1">
      <alignment vertical="top" wrapText="1"/>
    </xf>
    <xf numFmtId="164" fontId="20" fillId="0" borderId="14" xfId="0" applyFont="1" applyBorder="1" applyAlignment="1">
      <alignment vertical="top"/>
    </xf>
    <xf numFmtId="165" fontId="18" fillId="0" borderId="19" xfId="0" applyNumberFormat="1" applyFont="1" applyBorder="1" applyAlignment="1" applyProtection="1">
      <alignment vertical="center"/>
    </xf>
    <xf numFmtId="165" fontId="18" fillId="19" borderId="19" xfId="0" applyNumberFormat="1" applyFont="1" applyFill="1" applyBorder="1" applyAlignment="1" applyProtection="1">
      <alignment vertical="top"/>
    </xf>
    <xf numFmtId="165" fontId="18" fillId="19" borderId="20" xfId="0" applyNumberFormat="1" applyFont="1" applyFill="1" applyBorder="1" applyAlignment="1" applyProtection="1">
      <alignment vertical="top"/>
    </xf>
    <xf numFmtId="165" fontId="18" fillId="19" borderId="17" xfId="0" applyNumberFormat="1" applyFont="1" applyFill="1" applyBorder="1" applyAlignment="1" applyProtection="1">
      <alignment vertical="top"/>
    </xf>
    <xf numFmtId="1" fontId="29" fillId="0" borderId="11" xfId="0" applyNumberFormat="1" applyFont="1" applyFill="1" applyBorder="1" applyAlignment="1" applyProtection="1">
      <alignment horizontal="right" vertical="center"/>
    </xf>
    <xf numFmtId="1" fontId="18" fillId="0" borderId="11" xfId="0" applyNumberFormat="1" applyFont="1" applyFill="1" applyBorder="1" applyAlignment="1" applyProtection="1">
      <alignment horizontal="right" vertical="center" wrapText="1"/>
    </xf>
    <xf numFmtId="164" fontId="0" fillId="0" borderId="16" xfId="0" applyBorder="1" applyAlignment="1">
      <alignment horizontal="right" vertical="center"/>
    </xf>
    <xf numFmtId="1" fontId="18" fillId="0" borderId="14" xfId="0" applyNumberFormat="1" applyFont="1" applyBorder="1" applyAlignment="1" applyProtection="1">
      <alignment horizontal="right" vertical="center"/>
    </xf>
    <xf numFmtId="1" fontId="18" fillId="0" borderId="13" xfId="0" applyNumberFormat="1" applyFont="1" applyBorder="1" applyAlignment="1" applyProtection="1">
      <alignment horizontal="right" vertical="center"/>
    </xf>
    <xf numFmtId="1" fontId="27" fillId="0" borderId="11" xfId="0" applyNumberFormat="1" applyFont="1" applyFill="1" applyBorder="1" applyAlignment="1" applyProtection="1">
      <alignment horizontal="right" vertical="center"/>
    </xf>
    <xf numFmtId="164" fontId="18" fillId="0" borderId="21" xfId="0" applyFont="1" applyFill="1" applyBorder="1" applyAlignment="1" applyProtection="1">
      <alignment vertical="center"/>
    </xf>
    <xf numFmtId="164" fontId="18" fillId="19" borderId="21" xfId="0" applyFont="1" applyFill="1" applyBorder="1" applyAlignment="1" applyProtection="1">
      <alignment vertical="center"/>
    </xf>
    <xf numFmtId="164" fontId="23" fillId="19" borderId="11" xfId="0" applyFont="1" applyFill="1" applyBorder="1" applyAlignment="1">
      <alignment horizontal="left" vertical="center" wrapText="1" indent="1"/>
    </xf>
    <xf numFmtId="2" fontId="18" fillId="16" borderId="14" xfId="0" applyNumberFormat="1" applyFont="1" applyFill="1" applyBorder="1" applyAlignment="1" applyProtection="1">
      <alignment horizontal="left" vertical="center"/>
    </xf>
    <xf numFmtId="2" fontId="18" fillId="16" borderId="14" xfId="0" applyNumberFormat="1" applyFont="1" applyFill="1" applyBorder="1" applyAlignment="1" applyProtection="1">
      <alignment vertical="center"/>
    </xf>
    <xf numFmtId="164" fontId="0" fillId="16" borderId="14" xfId="0" applyFill="1" applyBorder="1" applyAlignment="1">
      <alignment vertical="center"/>
    </xf>
    <xf numFmtId="1" fontId="18" fillId="16" borderId="14" xfId="0" applyNumberFormat="1" applyFont="1" applyFill="1" applyBorder="1" applyAlignment="1" applyProtection="1">
      <alignment horizontal="right" vertical="center"/>
    </xf>
    <xf numFmtId="2" fontId="29" fillId="19" borderId="22" xfId="0" applyNumberFormat="1" applyFont="1" applyFill="1" applyBorder="1" applyAlignment="1" applyProtection="1">
      <alignment horizontal="left" vertical="top"/>
    </xf>
    <xf numFmtId="2" fontId="29" fillId="19" borderId="22" xfId="0" applyNumberFormat="1" applyFont="1" applyFill="1" applyBorder="1" applyAlignment="1" applyProtection="1">
      <alignment vertical="top"/>
    </xf>
    <xf numFmtId="164" fontId="30" fillId="19" borderId="22" xfId="0" applyFont="1" applyFill="1" applyBorder="1" applyAlignment="1" applyProtection="1">
      <alignment vertical="top" wrapText="1"/>
    </xf>
    <xf numFmtId="1" fontId="29" fillId="19" borderId="22" xfId="0" applyNumberFormat="1" applyFont="1" applyFill="1" applyBorder="1" applyAlignment="1" applyProtection="1">
      <alignment horizontal="right" vertical="center"/>
    </xf>
    <xf numFmtId="165" fontId="18" fillId="19" borderId="18" xfId="0" applyNumberFormat="1" applyFont="1" applyFill="1" applyBorder="1" applyAlignment="1" applyProtection="1">
      <alignment vertical="center"/>
    </xf>
    <xf numFmtId="2" fontId="18" fillId="20" borderId="11" xfId="0" applyNumberFormat="1" applyFont="1" applyFill="1" applyBorder="1" applyAlignment="1" applyProtection="1">
      <alignment vertical="top"/>
    </xf>
    <xf numFmtId="164" fontId="24" fillId="20" borderId="11" xfId="0" applyFont="1" applyFill="1" applyBorder="1" applyAlignment="1" applyProtection="1">
      <alignment vertical="top" wrapText="1"/>
    </xf>
    <xf numFmtId="2" fontId="18" fillId="20" borderId="11" xfId="0" applyNumberFormat="1" applyFont="1" applyFill="1" applyBorder="1" applyAlignment="1" applyProtection="1">
      <alignment horizontal="left" vertical="top"/>
    </xf>
    <xf numFmtId="1" fontId="18" fillId="20" borderId="11" xfId="0" applyNumberFormat="1" applyFont="1" applyFill="1" applyBorder="1" applyAlignment="1" applyProtection="1">
      <alignment horizontal="right" vertical="center"/>
    </xf>
    <xf numFmtId="165" fontId="18" fillId="0" borderId="11" xfId="0" applyNumberFormat="1" applyFont="1" applyBorder="1" applyAlignment="1" applyProtection="1">
      <alignment vertical="center"/>
    </xf>
    <xf numFmtId="164" fontId="0" fillId="0" borderId="11" xfId="0" applyBorder="1" applyAlignment="1">
      <alignment horizontal="left" vertical="top"/>
    </xf>
    <xf numFmtId="164" fontId="0" fillId="0" borderId="11" xfId="0" applyBorder="1" applyAlignment="1">
      <alignment horizontal="right" vertical="center"/>
    </xf>
    <xf numFmtId="2" fontId="18" fillId="20" borderId="14" xfId="0" applyNumberFormat="1" applyFont="1" applyFill="1" applyBorder="1" applyAlignment="1" applyProtection="1">
      <alignment horizontal="left" vertical="center"/>
    </xf>
    <xf numFmtId="2" fontId="18" fillId="20" borderId="22" xfId="0" applyNumberFormat="1" applyFont="1" applyFill="1" applyBorder="1" applyAlignment="1" applyProtection="1">
      <alignment horizontal="left" vertical="center"/>
    </xf>
    <xf numFmtId="2" fontId="18" fillId="20" borderId="22" xfId="0" applyNumberFormat="1" applyFont="1" applyFill="1" applyBorder="1" applyAlignment="1" applyProtection="1">
      <alignment vertical="center"/>
    </xf>
    <xf numFmtId="164" fontId="24" fillId="20" borderId="22" xfId="0" applyFont="1" applyFill="1" applyBorder="1" applyAlignment="1" applyProtection="1">
      <alignment vertical="center" wrapText="1"/>
    </xf>
    <xf numFmtId="1" fontId="18" fillId="20" borderId="22" xfId="0" applyNumberFormat="1" applyFont="1" applyFill="1" applyBorder="1" applyAlignment="1" applyProtection="1">
      <alignment horizontal="right" vertical="center"/>
    </xf>
    <xf numFmtId="2" fontId="18" fillId="19" borderId="11" xfId="0" applyNumberFormat="1" applyFont="1" applyFill="1" applyBorder="1" applyAlignment="1" applyProtection="1">
      <alignment vertical="top"/>
    </xf>
    <xf numFmtId="164" fontId="24" fillId="19" borderId="11" xfId="0" applyFont="1" applyFill="1" applyBorder="1" applyAlignment="1" applyProtection="1">
      <alignment vertical="top" wrapText="1"/>
    </xf>
    <xf numFmtId="2" fontId="18" fillId="0" borderId="14" xfId="0" applyNumberFormat="1" applyFont="1" applyFill="1" applyBorder="1" applyAlignment="1" applyProtection="1">
      <alignment horizontal="left" vertical="center" wrapText="1"/>
    </xf>
    <xf numFmtId="2" fontId="18" fillId="0" borderId="11" xfId="0" applyNumberFormat="1" applyFont="1" applyFill="1" applyBorder="1" applyAlignment="1" applyProtection="1">
      <alignment horizontal="left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eee802.org/secmail/pdfx4aYlOFUUd.pdf" TargetMode="External"/><Relationship Id="rId2" Type="http://schemas.openxmlformats.org/officeDocument/2006/relationships/hyperlink" Target="https://mentor.ieee.org/802.18/dcn/14/18-14-0048-02" TargetMode="External"/><Relationship Id="rId1" Type="http://schemas.openxmlformats.org/officeDocument/2006/relationships/hyperlink" Target="https://mentor.ieee.org/802.18/dcn/14/18-14-0046-0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mentor.ieee.org/802.16/dcn/14/16-14-0066-00" TargetMode="External"/><Relationship Id="rId4" Type="http://schemas.openxmlformats.org/officeDocument/2006/relationships/hyperlink" Target="http://ieee802.org/secmail/pdf_bh1RG9iS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150"/>
  <sheetViews>
    <sheetView tabSelected="1" zoomScale="97" zoomScaleNormal="97" workbookViewId="0">
      <selection activeCell="C20" sqref="C20"/>
    </sheetView>
  </sheetViews>
  <sheetFormatPr defaultRowHeight="19.5" customHeight="1" x14ac:dyDescent="0.25"/>
  <cols>
    <col min="1" max="1" width="5.19921875" style="30" customWidth="1"/>
    <col min="2" max="2" width="2.8984375" style="20" customWidth="1"/>
    <col min="3" max="3" width="41.3984375" style="21" customWidth="1"/>
    <col min="4" max="4" width="10.19921875" style="20" customWidth="1"/>
    <col min="5" max="5" width="3.3984375" style="91" customWidth="1"/>
    <col min="6" max="6" width="6.59765625" style="20" customWidth="1"/>
    <col min="7" max="7" width="3.796875" style="20" customWidth="1"/>
    <col min="8" max="8" width="2.69921875" style="20" customWidth="1"/>
    <col min="9" max="9" width="6" style="20" customWidth="1"/>
    <col min="10" max="10" width="4.09765625" style="20" customWidth="1"/>
    <col min="11" max="256" width="9.796875" style="20" customWidth="1"/>
    <col min="257" max="16384" width="8.796875" style="20"/>
  </cols>
  <sheetData>
    <row r="1" spans="1:254" ht="19.5" customHeight="1" x14ac:dyDescent="0.25">
      <c r="A1" s="1" t="s">
        <v>147</v>
      </c>
      <c r="B1" s="2"/>
      <c r="C1" s="3" t="s">
        <v>0</v>
      </c>
      <c r="D1" s="2"/>
      <c r="E1" s="79"/>
      <c r="F1" s="2"/>
    </row>
    <row r="2" spans="1:254" ht="19.5" customHeight="1" x14ac:dyDescent="0.25">
      <c r="A2" s="29"/>
      <c r="B2" s="2"/>
      <c r="C2" s="3" t="s">
        <v>65</v>
      </c>
      <c r="D2" s="2"/>
      <c r="E2" s="79"/>
      <c r="F2" s="2"/>
    </row>
    <row r="3" spans="1:254" ht="19.5" customHeight="1" x14ac:dyDescent="0.25">
      <c r="A3" s="29"/>
      <c r="B3" s="2"/>
      <c r="C3" s="32"/>
      <c r="D3" s="2"/>
      <c r="E3" s="79"/>
      <c r="F3" s="2"/>
    </row>
    <row r="4" spans="1:254" ht="22.5" customHeight="1" x14ac:dyDescent="0.25">
      <c r="A4" s="4" t="s">
        <v>1</v>
      </c>
      <c r="B4" s="33" t="s">
        <v>2</v>
      </c>
      <c r="C4" s="5" t="s">
        <v>3</v>
      </c>
      <c r="D4" s="2"/>
      <c r="E4" s="80" t="s">
        <v>2</v>
      </c>
      <c r="F4" s="34" t="s">
        <v>2</v>
      </c>
    </row>
    <row r="5" spans="1:254" ht="19.5" customHeight="1" x14ac:dyDescent="0.25">
      <c r="A5" s="6"/>
      <c r="B5" s="7"/>
      <c r="C5" s="8" t="s">
        <v>4</v>
      </c>
      <c r="D5" s="9"/>
      <c r="E5" s="81"/>
      <c r="F5" s="9"/>
    </row>
    <row r="6" spans="1:254" ht="19.5" customHeight="1" x14ac:dyDescent="0.25">
      <c r="A6" s="68"/>
      <c r="B6" s="35"/>
      <c r="C6" s="36" t="s">
        <v>5</v>
      </c>
      <c r="D6" s="10"/>
      <c r="E6" s="82"/>
      <c r="F6" s="37"/>
    </row>
    <row r="7" spans="1:254" s="39" customFormat="1" ht="19.5" customHeight="1" x14ac:dyDescent="0.25">
      <c r="A7" s="1"/>
      <c r="B7" s="33"/>
      <c r="C7" s="12"/>
      <c r="D7" s="11"/>
      <c r="E7" s="83"/>
      <c r="F7" s="38"/>
      <c r="H7" s="40"/>
      <c r="L7" s="41"/>
      <c r="N7" s="40"/>
      <c r="R7" s="41"/>
      <c r="T7" s="40"/>
      <c r="X7" s="41"/>
      <c r="Z7" s="40"/>
      <c r="AD7" s="41"/>
      <c r="AF7" s="40"/>
      <c r="AJ7" s="41"/>
      <c r="AL7" s="40"/>
      <c r="AP7" s="41"/>
      <c r="AR7" s="40"/>
      <c r="AV7" s="41"/>
      <c r="AX7" s="40"/>
      <c r="BB7" s="41"/>
      <c r="BD7" s="40"/>
      <c r="BH7" s="41"/>
      <c r="BJ7" s="40"/>
      <c r="BN7" s="41"/>
      <c r="BP7" s="40"/>
      <c r="BT7" s="41"/>
      <c r="BV7" s="40"/>
      <c r="BZ7" s="41"/>
      <c r="CB7" s="40"/>
      <c r="CF7" s="41"/>
      <c r="CH7" s="40"/>
      <c r="CL7" s="41"/>
      <c r="CN7" s="40"/>
      <c r="CR7" s="41"/>
      <c r="CT7" s="40"/>
      <c r="CX7" s="41"/>
      <c r="CZ7" s="40"/>
      <c r="DD7" s="41"/>
      <c r="DF7" s="40"/>
      <c r="DJ7" s="41"/>
      <c r="DL7" s="40"/>
      <c r="DP7" s="41"/>
      <c r="DR7" s="40"/>
      <c r="DV7" s="41"/>
      <c r="DX7" s="40"/>
      <c r="EB7" s="41"/>
      <c r="ED7" s="40"/>
      <c r="EH7" s="41"/>
      <c r="EJ7" s="40"/>
      <c r="EN7" s="41"/>
      <c r="EP7" s="40"/>
      <c r="ET7" s="41"/>
      <c r="EV7" s="40"/>
      <c r="EZ7" s="41"/>
      <c r="FB7" s="40"/>
      <c r="FF7" s="41"/>
      <c r="FH7" s="40"/>
      <c r="FL7" s="41"/>
      <c r="FN7" s="40"/>
      <c r="FR7" s="41"/>
      <c r="FT7" s="40"/>
      <c r="FX7" s="41"/>
      <c r="FZ7" s="40"/>
      <c r="GD7" s="41"/>
      <c r="GF7" s="40"/>
      <c r="GJ7" s="41"/>
      <c r="GL7" s="40"/>
      <c r="GP7" s="41"/>
      <c r="GR7" s="40"/>
      <c r="GV7" s="41"/>
      <c r="GX7" s="40"/>
      <c r="HB7" s="41"/>
      <c r="HD7" s="40"/>
      <c r="HH7" s="41"/>
      <c r="HJ7" s="40"/>
      <c r="HN7" s="41"/>
      <c r="HP7" s="40"/>
      <c r="HT7" s="41"/>
      <c r="HV7" s="40"/>
      <c r="HZ7" s="41"/>
      <c r="IB7" s="40"/>
      <c r="IF7" s="41"/>
      <c r="IH7" s="40"/>
      <c r="IL7" s="41"/>
      <c r="IN7" s="40"/>
      <c r="IR7" s="41"/>
      <c r="IT7" s="40"/>
    </row>
    <row r="8" spans="1:254" ht="19.5" customHeight="1" x14ac:dyDescent="0.25">
      <c r="A8" s="13">
        <f>1</f>
        <v>1</v>
      </c>
      <c r="B8" s="42"/>
      <c r="C8" s="43" t="s">
        <v>6</v>
      </c>
      <c r="D8" s="42" t="s">
        <v>7</v>
      </c>
      <c r="E8" s="84">
        <v>0</v>
      </c>
      <c r="F8" s="34">
        <f>TIME(13,0,0)</f>
        <v>0.54166666666666663</v>
      </c>
    </row>
    <row r="9" spans="1:254" ht="19.5" customHeight="1" x14ac:dyDescent="0.25">
      <c r="A9" s="13">
        <f>2</f>
        <v>2</v>
      </c>
      <c r="B9" s="42" t="s">
        <v>8</v>
      </c>
      <c r="C9" s="43" t="s">
        <v>9</v>
      </c>
      <c r="D9" s="42" t="s">
        <v>7</v>
      </c>
      <c r="E9" s="84">
        <v>10</v>
      </c>
      <c r="F9" s="34">
        <f>F8+TIME(0,E8,0)</f>
        <v>0.54166666666666663</v>
      </c>
    </row>
    <row r="10" spans="1:254" ht="19.5" customHeight="1" x14ac:dyDescent="0.25">
      <c r="A10" s="22"/>
      <c r="B10" s="44"/>
      <c r="C10" s="45"/>
      <c r="D10" s="44"/>
      <c r="E10" s="85"/>
      <c r="F10" s="34">
        <f t="shared" ref="F10:F75" si="0">F9+TIME(0,E9,0)</f>
        <v>0.54861111111111105</v>
      </c>
    </row>
    <row r="11" spans="1:254" ht="19.5" customHeight="1" x14ac:dyDescent="0.25">
      <c r="A11" s="14">
        <f>3</f>
        <v>3</v>
      </c>
      <c r="B11" s="46" t="s">
        <v>10</v>
      </c>
      <c r="C11" s="47" t="s">
        <v>31</v>
      </c>
      <c r="D11" s="46" t="s">
        <v>7</v>
      </c>
      <c r="E11" s="87">
        <v>10</v>
      </c>
      <c r="F11" s="34">
        <f t="shared" si="0"/>
        <v>0.54861111111111105</v>
      </c>
    </row>
    <row r="12" spans="1:254" ht="19.5" customHeight="1" x14ac:dyDescent="0.25">
      <c r="A12" s="26">
        <f t="shared" ref="A12" si="1">A11+0.001</f>
        <v>3.0009999999999999</v>
      </c>
      <c r="B12" s="46" t="s">
        <v>10</v>
      </c>
      <c r="C12" s="47" t="s">
        <v>143</v>
      </c>
      <c r="D12" s="46" t="s">
        <v>46</v>
      </c>
      <c r="E12" s="87">
        <v>5</v>
      </c>
      <c r="F12" s="34">
        <f t="shared" si="0"/>
        <v>0.55555555555555547</v>
      </c>
    </row>
    <row r="13" spans="1:254" ht="27" customHeight="1" x14ac:dyDescent="0.25">
      <c r="A13" s="14">
        <f>A11+0.01</f>
        <v>3.01</v>
      </c>
      <c r="B13" s="46" t="s">
        <v>8</v>
      </c>
      <c r="C13" s="47" t="s">
        <v>107</v>
      </c>
      <c r="D13" s="46" t="s">
        <v>7</v>
      </c>
      <c r="E13" s="87">
        <v>3</v>
      </c>
      <c r="F13" s="34">
        <f t="shared" si="0"/>
        <v>0.55902777777777768</v>
      </c>
    </row>
    <row r="14" spans="1:254" ht="27" customHeight="1" x14ac:dyDescent="0.25">
      <c r="A14" s="14">
        <f t="shared" ref="A14:A16" si="2">A13+0.01</f>
        <v>3.0199999999999996</v>
      </c>
      <c r="B14" s="46" t="s">
        <v>8</v>
      </c>
      <c r="C14" s="47" t="s">
        <v>108</v>
      </c>
      <c r="D14" s="46" t="s">
        <v>7</v>
      </c>
      <c r="E14" s="87">
        <v>3</v>
      </c>
      <c r="F14" s="34">
        <f t="shared" si="0"/>
        <v>0.56111111111111101</v>
      </c>
    </row>
    <row r="15" spans="1:254" ht="27" customHeight="1" x14ac:dyDescent="0.25">
      <c r="A15" s="14">
        <f t="shared" si="2"/>
        <v>3.0299999999999994</v>
      </c>
      <c r="B15" s="46" t="s">
        <v>8</v>
      </c>
      <c r="C15" s="47" t="s">
        <v>109</v>
      </c>
      <c r="D15" s="46" t="s">
        <v>7</v>
      </c>
      <c r="E15" s="87">
        <v>3</v>
      </c>
      <c r="F15" s="34">
        <f t="shared" si="0"/>
        <v>0.56319444444444433</v>
      </c>
    </row>
    <row r="16" spans="1:254" ht="19.5" customHeight="1" x14ac:dyDescent="0.25">
      <c r="A16" s="14">
        <f t="shared" si="2"/>
        <v>3.0399999999999991</v>
      </c>
      <c r="B16" s="15" t="s">
        <v>10</v>
      </c>
      <c r="C16" s="194" t="s">
        <v>20</v>
      </c>
      <c r="D16" s="57" t="s">
        <v>21</v>
      </c>
      <c r="E16" s="93">
        <v>5</v>
      </c>
      <c r="F16" s="34">
        <f t="shared" si="0"/>
        <v>0.56527777777777766</v>
      </c>
      <c r="I16" s="56"/>
    </row>
    <row r="17" spans="1:6" ht="21" customHeight="1" x14ac:dyDescent="0.25">
      <c r="A17" s="26">
        <f t="shared" ref="A17:A18" si="3">A16+0.001</f>
        <v>3.040999999999999</v>
      </c>
      <c r="B17" s="46" t="s">
        <v>8</v>
      </c>
      <c r="C17" s="138" t="s">
        <v>117</v>
      </c>
      <c r="D17" s="46" t="s">
        <v>21</v>
      </c>
      <c r="E17" s="87">
        <v>3</v>
      </c>
      <c r="F17" s="34">
        <f t="shared" si="0"/>
        <v>0.56874999999999987</v>
      </c>
    </row>
    <row r="18" spans="1:6" ht="17.25" customHeight="1" x14ac:dyDescent="0.25">
      <c r="A18" s="26">
        <f t="shared" si="3"/>
        <v>3.0419999999999989</v>
      </c>
      <c r="B18" s="46" t="s">
        <v>8</v>
      </c>
      <c r="C18" s="138" t="s">
        <v>118</v>
      </c>
      <c r="D18" s="46" t="s">
        <v>21</v>
      </c>
      <c r="E18" s="87">
        <v>3</v>
      </c>
      <c r="F18" s="34">
        <f t="shared" si="0"/>
        <v>0.57083333333333319</v>
      </c>
    </row>
    <row r="19" spans="1:6" ht="17.25" customHeight="1" x14ac:dyDescent="0.25">
      <c r="A19" s="25">
        <v>3.05</v>
      </c>
      <c r="B19" s="69" t="s">
        <v>8</v>
      </c>
      <c r="C19" s="193" t="s">
        <v>148</v>
      </c>
      <c r="D19" s="69" t="s">
        <v>15</v>
      </c>
      <c r="E19" s="88">
        <v>10</v>
      </c>
      <c r="F19" s="34">
        <f t="shared" si="0"/>
        <v>0.57291666666666652</v>
      </c>
    </row>
    <row r="20" spans="1:6" s="48" customFormat="1" ht="17.25" customHeight="1" x14ac:dyDescent="0.25">
      <c r="A20" s="170"/>
      <c r="B20" s="171"/>
      <c r="C20" s="172"/>
      <c r="D20" s="171"/>
      <c r="E20" s="173"/>
      <c r="F20" s="34">
        <f t="shared" si="0"/>
        <v>0.57986111111111094</v>
      </c>
    </row>
    <row r="21" spans="1:6" s="107" customFormat="1" ht="19.5" customHeight="1" x14ac:dyDescent="0.25">
      <c r="A21" s="108">
        <f>4</f>
        <v>4</v>
      </c>
      <c r="B21" s="109"/>
      <c r="C21" s="101" t="s">
        <v>11</v>
      </c>
      <c r="D21" s="109"/>
      <c r="E21" s="87"/>
      <c r="F21" s="147">
        <f t="shared" si="0"/>
        <v>0.57986111111111094</v>
      </c>
    </row>
    <row r="22" spans="1:6" s="107" customFormat="1" ht="19.5" customHeight="1" x14ac:dyDescent="0.25">
      <c r="A22" s="151">
        <f>A21+0.01</f>
        <v>4.01</v>
      </c>
      <c r="B22" s="152" t="s">
        <v>13</v>
      </c>
      <c r="C22" s="153" t="s">
        <v>14</v>
      </c>
      <c r="D22" s="152" t="s">
        <v>15</v>
      </c>
      <c r="E22" s="161">
        <v>0</v>
      </c>
      <c r="F22" s="147">
        <f t="shared" si="0"/>
        <v>0.57986111111111094</v>
      </c>
    </row>
    <row r="23" spans="1:6" s="107" customFormat="1" ht="19.5" customHeight="1" x14ac:dyDescent="0.25">
      <c r="A23" s="102">
        <f t="shared" ref="A23" si="4">A22+0.01</f>
        <v>4.0199999999999996</v>
      </c>
      <c r="B23" s="100" t="s">
        <v>8</v>
      </c>
      <c r="C23" s="101" t="s">
        <v>70</v>
      </c>
      <c r="D23" s="100" t="s">
        <v>12</v>
      </c>
      <c r="E23" s="162">
        <v>10</v>
      </c>
      <c r="F23" s="147">
        <f t="shared" si="0"/>
        <v>0.57986111111111094</v>
      </c>
    </row>
    <row r="24" spans="1:6" s="107" customFormat="1" ht="19.5" customHeight="1" x14ac:dyDescent="0.25">
      <c r="A24" s="110">
        <f t="shared" ref="A24:A27" si="5">A23+0.001</f>
        <v>4.0209999999999999</v>
      </c>
      <c r="B24" s="100" t="s">
        <v>8</v>
      </c>
      <c r="C24" s="103" t="s">
        <v>71</v>
      </c>
      <c r="D24" s="100" t="s">
        <v>12</v>
      </c>
      <c r="E24" s="162">
        <v>3</v>
      </c>
      <c r="F24" s="147">
        <f t="shared" si="0"/>
        <v>0.58680555555555536</v>
      </c>
    </row>
    <row r="25" spans="1:6" s="107" customFormat="1" ht="19.5" customHeight="1" x14ac:dyDescent="0.25">
      <c r="A25" s="110">
        <f t="shared" si="5"/>
        <v>4.0220000000000002</v>
      </c>
      <c r="B25" s="100" t="s">
        <v>8</v>
      </c>
      <c r="C25" s="103" t="s">
        <v>72</v>
      </c>
      <c r="D25" s="100" t="s">
        <v>12</v>
      </c>
      <c r="E25" s="162">
        <v>3</v>
      </c>
      <c r="F25" s="147">
        <f t="shared" si="0"/>
        <v>0.58888888888888868</v>
      </c>
    </row>
    <row r="26" spans="1:6" s="107" customFormat="1" ht="19.5" customHeight="1" x14ac:dyDescent="0.25">
      <c r="A26" s="110">
        <f t="shared" si="5"/>
        <v>4.0230000000000006</v>
      </c>
      <c r="B26" s="100" t="s">
        <v>10</v>
      </c>
      <c r="C26" s="101" t="s">
        <v>122</v>
      </c>
      <c r="D26" s="100" t="s">
        <v>12</v>
      </c>
      <c r="E26" s="162">
        <v>3</v>
      </c>
      <c r="F26" s="147">
        <f t="shared" si="0"/>
        <v>0.59097222222222201</v>
      </c>
    </row>
    <row r="27" spans="1:6" s="107" customFormat="1" ht="19.5" customHeight="1" x14ac:dyDescent="0.25">
      <c r="A27" s="110">
        <f t="shared" si="5"/>
        <v>4.0240000000000009</v>
      </c>
      <c r="B27" s="100" t="s">
        <v>8</v>
      </c>
      <c r="C27" s="101" t="s">
        <v>73</v>
      </c>
      <c r="D27" s="100" t="s">
        <v>12</v>
      </c>
      <c r="E27" s="162">
        <v>5</v>
      </c>
      <c r="F27" s="147">
        <f t="shared" si="0"/>
        <v>0.59305555555555534</v>
      </c>
    </row>
    <row r="28" spans="1:6" s="107" customFormat="1" ht="27" customHeight="1" x14ac:dyDescent="0.25">
      <c r="A28" s="174">
        <f>A23+0.01</f>
        <v>4.0299999999999994</v>
      </c>
      <c r="B28" s="175" t="s">
        <v>63</v>
      </c>
      <c r="C28" s="176" t="s">
        <v>64</v>
      </c>
      <c r="D28" s="175" t="s">
        <v>25</v>
      </c>
      <c r="E28" s="177">
        <v>0</v>
      </c>
      <c r="F28" s="178">
        <f t="shared" si="0"/>
        <v>0.59652777777777755</v>
      </c>
    </row>
    <row r="29" spans="1:6" s="107" customFormat="1" ht="18.75" customHeight="1" x14ac:dyDescent="0.25">
      <c r="A29" s="102">
        <f>A28+0.01</f>
        <v>4.0399999999999991</v>
      </c>
      <c r="B29" s="179" t="s">
        <v>13</v>
      </c>
      <c r="C29" s="180" t="s">
        <v>123</v>
      </c>
      <c r="D29" s="179" t="s">
        <v>78</v>
      </c>
      <c r="E29" s="90">
        <v>5</v>
      </c>
      <c r="F29" s="147">
        <f t="shared" si="0"/>
        <v>0.59652777777777755</v>
      </c>
    </row>
    <row r="30" spans="1:6" s="107" customFormat="1" ht="18.75" customHeight="1" x14ac:dyDescent="0.25">
      <c r="A30" s="110">
        <f t="shared" ref="A30:A31" si="6">A29+0.001</f>
        <v>4.0409999999999995</v>
      </c>
      <c r="B30" s="179" t="s">
        <v>13</v>
      </c>
      <c r="C30" s="180" t="s">
        <v>124</v>
      </c>
      <c r="D30" s="179" t="s">
        <v>125</v>
      </c>
      <c r="E30" s="90">
        <v>5</v>
      </c>
      <c r="F30" s="147">
        <f t="shared" si="0"/>
        <v>0.59999999999999976</v>
      </c>
    </row>
    <row r="31" spans="1:6" s="107" customFormat="1" ht="14.25" customHeight="1" x14ac:dyDescent="0.25">
      <c r="A31" s="154">
        <f t="shared" si="6"/>
        <v>4.0419999999999998</v>
      </c>
      <c r="B31" s="181" t="s">
        <v>10</v>
      </c>
      <c r="C31" s="156" t="s">
        <v>141</v>
      </c>
      <c r="D31" s="186" t="s">
        <v>46</v>
      </c>
      <c r="E31" s="182">
        <v>5</v>
      </c>
      <c r="F31" s="183">
        <f t="shared" si="0"/>
        <v>0.60347222222222197</v>
      </c>
    </row>
    <row r="32" spans="1:6" s="107" customFormat="1" ht="17.25" customHeight="1" x14ac:dyDescent="0.25">
      <c r="A32" s="184"/>
      <c r="B32" s="184"/>
      <c r="C32" s="155" t="s">
        <v>142</v>
      </c>
      <c r="D32" s="118"/>
      <c r="E32" s="185"/>
      <c r="F32" s="137"/>
    </row>
    <row r="33" spans="1:6" s="107" customFormat="1" ht="18.75" customHeight="1" x14ac:dyDescent="0.25">
      <c r="A33" s="102">
        <f>A29+0.01</f>
        <v>4.0499999999999989</v>
      </c>
      <c r="B33" s="179" t="s">
        <v>8</v>
      </c>
      <c r="C33" s="180" t="s">
        <v>96</v>
      </c>
      <c r="D33" s="179" t="s">
        <v>78</v>
      </c>
      <c r="E33" s="90">
        <v>5</v>
      </c>
      <c r="F33" s="147">
        <f>E31+F31</f>
        <v>5.603472222222222</v>
      </c>
    </row>
    <row r="34" spans="1:6" s="107" customFormat="1" ht="27" customHeight="1" x14ac:dyDescent="0.25">
      <c r="A34" s="130">
        <f t="shared" ref="A34" si="7">A33+0.01</f>
        <v>4.0599999999999987</v>
      </c>
      <c r="B34" s="191" t="s">
        <v>63</v>
      </c>
      <c r="C34" s="192" t="s">
        <v>106</v>
      </c>
      <c r="D34" s="191" t="s">
        <v>49</v>
      </c>
      <c r="E34" s="96">
        <v>0</v>
      </c>
      <c r="F34" s="98">
        <f t="shared" si="0"/>
        <v>5.6069444444444443</v>
      </c>
    </row>
    <row r="35" spans="1:6" s="51" customFormat="1" ht="27" customHeight="1" x14ac:dyDescent="0.25">
      <c r="A35" s="187"/>
      <c r="B35" s="188"/>
      <c r="C35" s="189"/>
      <c r="D35" s="188"/>
      <c r="E35" s="190"/>
      <c r="F35" s="126">
        <f t="shared" si="0"/>
        <v>5.6069444444444443</v>
      </c>
    </row>
    <row r="36" spans="1:6" ht="19.5" customHeight="1" x14ac:dyDescent="0.25">
      <c r="A36" s="14">
        <v>5</v>
      </c>
      <c r="B36" s="15"/>
      <c r="C36" s="52" t="s">
        <v>16</v>
      </c>
      <c r="D36" s="53"/>
      <c r="E36" s="89"/>
      <c r="F36" s="34">
        <f t="shared" si="0"/>
        <v>5.6069444444444443</v>
      </c>
    </row>
    <row r="37" spans="1:6" ht="19.5" customHeight="1" x14ac:dyDescent="0.25">
      <c r="A37" s="14">
        <f t="shared" ref="A37" si="8">A36+0.01</f>
        <v>5.01</v>
      </c>
      <c r="C37" s="50" t="s">
        <v>36</v>
      </c>
      <c r="E37" s="89"/>
      <c r="F37" s="34">
        <f t="shared" si="0"/>
        <v>5.6069444444444443</v>
      </c>
    </row>
    <row r="38" spans="1:6" ht="19.5" customHeight="1" x14ac:dyDescent="0.25">
      <c r="A38" s="26">
        <f t="shared" ref="A38:A52" si="9">A37+0.001</f>
        <v>5.0110000000000001</v>
      </c>
      <c r="B38" s="15" t="s">
        <v>58</v>
      </c>
      <c r="C38" s="72" t="s">
        <v>89</v>
      </c>
      <c r="D38" s="53" t="s">
        <v>44</v>
      </c>
      <c r="E38" s="89">
        <v>3</v>
      </c>
      <c r="F38" s="34">
        <f t="shared" si="0"/>
        <v>5.6069444444444443</v>
      </c>
    </row>
    <row r="39" spans="1:6" ht="19.5" customHeight="1" x14ac:dyDescent="0.25">
      <c r="A39" s="14">
        <f>A37+0.01</f>
        <v>5.0199999999999996</v>
      </c>
      <c r="B39" s="15"/>
      <c r="C39" s="50" t="s">
        <v>37</v>
      </c>
      <c r="D39" s="53"/>
      <c r="E39" s="89"/>
      <c r="F39" s="34">
        <f t="shared" si="0"/>
        <v>5.6090277777777775</v>
      </c>
    </row>
    <row r="40" spans="1:6" ht="19.5" customHeight="1" x14ac:dyDescent="0.25">
      <c r="A40" s="26">
        <f t="shared" si="9"/>
        <v>5.0209999999999999</v>
      </c>
      <c r="B40" s="15" t="s">
        <v>58</v>
      </c>
      <c r="C40" s="72" t="s">
        <v>105</v>
      </c>
      <c r="D40" s="53" t="s">
        <v>42</v>
      </c>
      <c r="E40" s="89">
        <v>3</v>
      </c>
      <c r="F40" s="34">
        <f t="shared" si="0"/>
        <v>5.6090277777777775</v>
      </c>
    </row>
    <row r="41" spans="1:6" ht="19.5" customHeight="1" x14ac:dyDescent="0.25">
      <c r="A41" s="25">
        <f>A39+0.01</f>
        <v>5.0299999999999994</v>
      </c>
      <c r="B41" s="132"/>
      <c r="C41" s="144" t="s">
        <v>38</v>
      </c>
      <c r="D41" s="133"/>
      <c r="E41" s="164"/>
      <c r="F41" s="136">
        <f t="shared" si="0"/>
        <v>5.6111111111111107</v>
      </c>
    </row>
    <row r="42" spans="1:6" ht="29.25" customHeight="1" x14ac:dyDescent="0.25">
      <c r="A42" s="26">
        <f t="shared" si="9"/>
        <v>5.0309999999999997</v>
      </c>
      <c r="B42" s="15" t="s">
        <v>58</v>
      </c>
      <c r="C42" s="72" t="s">
        <v>91</v>
      </c>
      <c r="D42" s="53" t="s">
        <v>59</v>
      </c>
      <c r="E42" s="89">
        <v>3</v>
      </c>
      <c r="F42" s="147">
        <f t="shared" si="0"/>
        <v>5.6111111111111107</v>
      </c>
    </row>
    <row r="43" spans="1:6" ht="19.5" customHeight="1" x14ac:dyDescent="0.25">
      <c r="A43" s="26">
        <f t="shared" si="9"/>
        <v>5.032</v>
      </c>
      <c r="B43" s="15" t="s">
        <v>58</v>
      </c>
      <c r="C43" s="72" t="s">
        <v>92</v>
      </c>
      <c r="D43" s="53" t="s">
        <v>59</v>
      </c>
      <c r="E43" s="89">
        <v>3</v>
      </c>
      <c r="F43" s="147">
        <f t="shared" si="0"/>
        <v>5.6131944444444439</v>
      </c>
    </row>
    <row r="44" spans="1:6" ht="29.25" customHeight="1" x14ac:dyDescent="0.25">
      <c r="A44" s="26">
        <f t="shared" si="9"/>
        <v>5.0330000000000004</v>
      </c>
      <c r="B44" s="15" t="s">
        <v>58</v>
      </c>
      <c r="C44" s="72" t="s">
        <v>113</v>
      </c>
      <c r="D44" s="53" t="s">
        <v>59</v>
      </c>
      <c r="E44" s="89">
        <v>3</v>
      </c>
      <c r="F44" s="147">
        <f t="shared" si="0"/>
        <v>5.6152777777777771</v>
      </c>
    </row>
    <row r="45" spans="1:6" ht="26.25" customHeight="1" x14ac:dyDescent="0.25">
      <c r="A45" s="26">
        <f t="shared" si="9"/>
        <v>5.0340000000000007</v>
      </c>
      <c r="B45" s="15" t="s">
        <v>58</v>
      </c>
      <c r="C45" s="72" t="s">
        <v>112</v>
      </c>
      <c r="D45" s="53" t="s">
        <v>59</v>
      </c>
      <c r="E45" s="89">
        <v>3</v>
      </c>
      <c r="F45" s="147">
        <f t="shared" si="0"/>
        <v>5.6173611111111104</v>
      </c>
    </row>
    <row r="46" spans="1:6" ht="26.25" customHeight="1" x14ac:dyDescent="0.15">
      <c r="A46" s="26">
        <f t="shared" si="9"/>
        <v>5.035000000000001</v>
      </c>
      <c r="B46" s="15" t="s">
        <v>58</v>
      </c>
      <c r="C46" s="149" t="s">
        <v>128</v>
      </c>
      <c r="D46" s="53" t="s">
        <v>59</v>
      </c>
      <c r="E46" s="89">
        <v>3</v>
      </c>
      <c r="F46" s="147">
        <f t="shared" si="0"/>
        <v>5.6194444444444436</v>
      </c>
    </row>
    <row r="47" spans="1:6" ht="26.25" customHeight="1" x14ac:dyDescent="0.25">
      <c r="A47" s="26">
        <f t="shared" si="9"/>
        <v>5.0360000000000014</v>
      </c>
      <c r="B47" s="15" t="s">
        <v>58</v>
      </c>
      <c r="C47" s="150" t="s">
        <v>129</v>
      </c>
      <c r="D47" s="53" t="s">
        <v>59</v>
      </c>
      <c r="E47" s="89">
        <v>3</v>
      </c>
      <c r="F47" s="147">
        <f t="shared" si="0"/>
        <v>5.6215277777777768</v>
      </c>
    </row>
    <row r="48" spans="1:6" ht="26.25" customHeight="1" x14ac:dyDescent="0.25">
      <c r="A48" s="26">
        <f t="shared" si="9"/>
        <v>5.0370000000000017</v>
      </c>
      <c r="B48" s="15" t="s">
        <v>58</v>
      </c>
      <c r="C48" s="150" t="s">
        <v>130</v>
      </c>
      <c r="D48" s="53" t="s">
        <v>59</v>
      </c>
      <c r="E48" s="89">
        <v>3</v>
      </c>
      <c r="F48" s="147">
        <f t="shared" si="0"/>
        <v>5.62361111111111</v>
      </c>
    </row>
    <row r="49" spans="1:6" ht="26.25" customHeight="1" x14ac:dyDescent="0.25">
      <c r="A49" s="26">
        <f t="shared" si="9"/>
        <v>5.038000000000002</v>
      </c>
      <c r="B49" s="15" t="s">
        <v>58</v>
      </c>
      <c r="C49" s="150" t="s">
        <v>131</v>
      </c>
      <c r="D49" s="53" t="s">
        <v>59</v>
      </c>
      <c r="E49" s="89">
        <v>3</v>
      </c>
      <c r="F49" s="147">
        <f t="shared" si="0"/>
        <v>5.6256944444444432</v>
      </c>
    </row>
    <row r="50" spans="1:6" ht="18.75" customHeight="1" x14ac:dyDescent="0.25">
      <c r="A50" s="14">
        <f>A41+0.01</f>
        <v>5.0399999999999991</v>
      </c>
      <c r="B50" s="23"/>
      <c r="C50" s="50" t="s">
        <v>39</v>
      </c>
      <c r="D50" s="23"/>
      <c r="E50" s="89"/>
      <c r="F50" s="147">
        <f t="shared" si="0"/>
        <v>5.6277777777777764</v>
      </c>
    </row>
    <row r="51" spans="1:6" ht="18.75" customHeight="1" x14ac:dyDescent="0.25">
      <c r="A51" s="27">
        <f t="shared" si="9"/>
        <v>5.0409999999999995</v>
      </c>
      <c r="B51" s="31" t="s">
        <v>58</v>
      </c>
      <c r="C51" s="134" t="s">
        <v>81</v>
      </c>
      <c r="D51" s="135" t="s">
        <v>41</v>
      </c>
      <c r="E51" s="165">
        <v>3</v>
      </c>
      <c r="F51" s="126">
        <f t="shared" si="0"/>
        <v>5.6277777777777764</v>
      </c>
    </row>
    <row r="52" spans="1:6" ht="25.5" customHeight="1" x14ac:dyDescent="0.25">
      <c r="A52" s="26">
        <f t="shared" si="9"/>
        <v>5.0419999999999998</v>
      </c>
      <c r="B52" s="15" t="s">
        <v>58</v>
      </c>
      <c r="C52" s="72" t="s">
        <v>93</v>
      </c>
      <c r="D52" s="53" t="s">
        <v>41</v>
      </c>
      <c r="E52" s="89">
        <v>3</v>
      </c>
      <c r="F52" s="34">
        <f t="shared" si="0"/>
        <v>5.6298611111111097</v>
      </c>
    </row>
    <row r="53" spans="1:6" ht="19.5" customHeight="1" x14ac:dyDescent="0.25">
      <c r="A53" s="14">
        <f>A50+0.01</f>
        <v>5.0499999999999989</v>
      </c>
      <c r="B53" s="15"/>
      <c r="C53" s="50" t="s">
        <v>40</v>
      </c>
      <c r="D53" s="53"/>
      <c r="E53" s="89"/>
      <c r="F53" s="34">
        <f t="shared" si="0"/>
        <v>5.6319444444444429</v>
      </c>
    </row>
    <row r="54" spans="1:6" ht="19.5" customHeight="1" x14ac:dyDescent="0.25">
      <c r="A54" s="26">
        <f t="shared" ref="A54:A55" si="10">A53+0.001</f>
        <v>5.0509999999999993</v>
      </c>
      <c r="B54" s="15" t="s">
        <v>58</v>
      </c>
      <c r="C54" s="72" t="s">
        <v>61</v>
      </c>
      <c r="D54" s="53" t="s">
        <v>60</v>
      </c>
      <c r="E54" s="89">
        <v>3</v>
      </c>
      <c r="F54" s="34">
        <f t="shared" si="0"/>
        <v>5.6319444444444429</v>
      </c>
    </row>
    <row r="55" spans="1:6" ht="19.5" customHeight="1" x14ac:dyDescent="0.25">
      <c r="A55" s="26">
        <f t="shared" si="10"/>
        <v>5.0519999999999996</v>
      </c>
      <c r="B55" s="15" t="s">
        <v>58</v>
      </c>
      <c r="C55" s="72" t="s">
        <v>62</v>
      </c>
      <c r="D55" s="53" t="s">
        <v>60</v>
      </c>
      <c r="E55" s="89">
        <v>3</v>
      </c>
      <c r="F55" s="34">
        <f t="shared" si="0"/>
        <v>5.6340277777777761</v>
      </c>
    </row>
    <row r="56" spans="1:6" ht="19.5" customHeight="1" x14ac:dyDescent="0.25">
      <c r="A56" s="14">
        <f>A53+0.01</f>
        <v>5.0599999999999987</v>
      </c>
      <c r="B56" s="15"/>
      <c r="C56" s="50" t="s">
        <v>45</v>
      </c>
      <c r="D56" s="53"/>
      <c r="E56" s="89"/>
      <c r="F56" s="34">
        <f t="shared" si="0"/>
        <v>5.6361111111111093</v>
      </c>
    </row>
    <row r="57" spans="1:6" ht="19.5" customHeight="1" x14ac:dyDescent="0.25">
      <c r="A57" s="26">
        <f t="shared" ref="A57:A59" si="11">A56+0.001</f>
        <v>5.0609999999999991</v>
      </c>
      <c r="B57" s="15" t="s">
        <v>58</v>
      </c>
      <c r="C57" s="72" t="s">
        <v>94</v>
      </c>
      <c r="D57" s="53" t="s">
        <v>43</v>
      </c>
      <c r="E57" s="89">
        <v>3</v>
      </c>
      <c r="F57" s="34">
        <f t="shared" si="0"/>
        <v>5.6361111111111093</v>
      </c>
    </row>
    <row r="58" spans="1:6" ht="19.5" customHeight="1" x14ac:dyDescent="0.25">
      <c r="A58" s="14">
        <f>A56+0.01</f>
        <v>5.0699999999999985</v>
      </c>
      <c r="B58" s="15"/>
      <c r="C58" s="50" t="s">
        <v>33</v>
      </c>
      <c r="D58" s="53"/>
      <c r="E58" s="89"/>
      <c r="F58" s="34">
        <f t="shared" si="0"/>
        <v>5.6381944444444425</v>
      </c>
    </row>
    <row r="59" spans="1:6" ht="19.5" customHeight="1" x14ac:dyDescent="0.25">
      <c r="A59" s="26">
        <f t="shared" si="11"/>
        <v>5.0709999999999988</v>
      </c>
      <c r="B59" s="15" t="s">
        <v>58</v>
      </c>
      <c r="C59" s="99" t="s">
        <v>68</v>
      </c>
      <c r="D59" s="53" t="s">
        <v>46</v>
      </c>
      <c r="E59" s="89">
        <v>3</v>
      </c>
      <c r="F59" s="34">
        <f t="shared" si="0"/>
        <v>5.6381944444444425</v>
      </c>
    </row>
    <row r="60" spans="1:6" ht="19.5" customHeight="1" x14ac:dyDescent="0.25">
      <c r="A60" s="14">
        <f>A58+0.01</f>
        <v>5.0799999999999983</v>
      </c>
      <c r="B60" s="15" t="s">
        <v>58</v>
      </c>
      <c r="C60" s="50" t="s">
        <v>34</v>
      </c>
      <c r="D60" s="53" t="s">
        <v>23</v>
      </c>
      <c r="E60" s="89"/>
      <c r="F60" s="34">
        <f t="shared" si="0"/>
        <v>5.6402777777777757</v>
      </c>
    </row>
    <row r="61" spans="1:6" ht="19.5" customHeight="1" x14ac:dyDescent="0.25">
      <c r="A61" s="14">
        <f t="shared" ref="A61" si="12">A60+0.01</f>
        <v>5.0899999999999981</v>
      </c>
      <c r="B61" s="15" t="s">
        <v>58</v>
      </c>
      <c r="C61" s="50" t="s">
        <v>35</v>
      </c>
      <c r="D61" s="53" t="s">
        <v>47</v>
      </c>
      <c r="E61" s="89"/>
      <c r="F61" s="34">
        <f t="shared" si="0"/>
        <v>5.6402777777777757</v>
      </c>
    </row>
    <row r="62" spans="1:6" ht="19.5" customHeight="1" x14ac:dyDescent="0.25">
      <c r="A62" s="14"/>
      <c r="B62" s="15"/>
      <c r="C62" s="50"/>
      <c r="D62" s="53"/>
      <c r="E62" s="89"/>
      <c r="F62" s="34">
        <f t="shared" si="0"/>
        <v>5.6402777777777757</v>
      </c>
    </row>
    <row r="63" spans="1:6" ht="19.5" customHeight="1" x14ac:dyDescent="0.25">
      <c r="A63" s="14"/>
      <c r="B63" s="15"/>
      <c r="C63" s="50" t="s">
        <v>140</v>
      </c>
      <c r="D63" s="53"/>
      <c r="E63" s="89">
        <v>6</v>
      </c>
      <c r="F63" s="34">
        <f t="shared" si="0"/>
        <v>5.6402777777777757</v>
      </c>
    </row>
    <row r="64" spans="1:6" ht="27" customHeight="1" x14ac:dyDescent="0.25">
      <c r="A64" s="14"/>
      <c r="B64" s="15"/>
      <c r="C64" s="148"/>
      <c r="D64" s="23"/>
      <c r="E64" s="89"/>
      <c r="F64" s="34">
        <f t="shared" si="0"/>
        <v>5.6444444444444422</v>
      </c>
    </row>
    <row r="65" spans="1:6" ht="19.5" customHeight="1" x14ac:dyDescent="0.25">
      <c r="A65" s="14">
        <v>6</v>
      </c>
      <c r="B65" s="16"/>
      <c r="C65" s="50" t="s">
        <v>17</v>
      </c>
      <c r="D65" s="53"/>
      <c r="E65" s="87"/>
      <c r="F65" s="34">
        <f t="shared" si="0"/>
        <v>5.6444444444444422</v>
      </c>
    </row>
    <row r="66" spans="1:6" ht="19.5" customHeight="1" x14ac:dyDescent="0.25">
      <c r="A66" s="14">
        <f t="shared" ref="A66:A86" si="13">A65+0.01</f>
        <v>6.01</v>
      </c>
      <c r="B66" s="16" t="s">
        <v>8</v>
      </c>
      <c r="C66" s="50" t="s">
        <v>36</v>
      </c>
      <c r="D66" s="53" t="s">
        <v>44</v>
      </c>
      <c r="E66" s="87"/>
      <c r="F66" s="34">
        <f t="shared" si="0"/>
        <v>5.6444444444444422</v>
      </c>
    </row>
    <row r="67" spans="1:6" ht="19.5" customHeight="1" x14ac:dyDescent="0.25">
      <c r="A67" s="14">
        <f t="shared" si="13"/>
        <v>6.02</v>
      </c>
      <c r="B67" s="16"/>
      <c r="C67" s="50" t="s">
        <v>37</v>
      </c>
      <c r="D67" s="53"/>
      <c r="E67" s="87"/>
      <c r="F67" s="34">
        <f t="shared" si="0"/>
        <v>5.6444444444444422</v>
      </c>
    </row>
    <row r="68" spans="1:6" ht="19.5" customHeight="1" x14ac:dyDescent="0.25">
      <c r="A68" s="26">
        <f t="shared" ref="A68" si="14">A67+0.001</f>
        <v>6.0209999999999999</v>
      </c>
      <c r="B68" s="16" t="s">
        <v>8</v>
      </c>
      <c r="C68" s="99" t="s">
        <v>69</v>
      </c>
      <c r="D68" s="53" t="s">
        <v>42</v>
      </c>
      <c r="E68" s="87">
        <v>3</v>
      </c>
      <c r="F68" s="34">
        <f t="shared" si="0"/>
        <v>5.6444444444444422</v>
      </c>
    </row>
    <row r="69" spans="1:6" ht="19.5" customHeight="1" x14ac:dyDescent="0.25">
      <c r="A69" s="14">
        <f>A67+0.01</f>
        <v>6.0299999999999994</v>
      </c>
      <c r="B69" s="16"/>
      <c r="C69" s="50" t="s">
        <v>48</v>
      </c>
      <c r="E69" s="87"/>
      <c r="F69" s="34">
        <f t="shared" si="0"/>
        <v>5.6465277777777754</v>
      </c>
    </row>
    <row r="70" spans="1:6" ht="19.5" customHeight="1" x14ac:dyDescent="0.25">
      <c r="A70" s="26">
        <f t="shared" ref="A70:A73" si="15">A69+0.001</f>
        <v>6.0309999999999997</v>
      </c>
      <c r="B70" s="16" t="s">
        <v>8</v>
      </c>
      <c r="C70" s="99" t="s">
        <v>86</v>
      </c>
      <c r="D70" s="53" t="s">
        <v>15</v>
      </c>
      <c r="E70" s="87">
        <v>10</v>
      </c>
      <c r="F70" s="34">
        <f t="shared" si="0"/>
        <v>5.6465277777777754</v>
      </c>
    </row>
    <row r="71" spans="1:6" ht="19.5" customHeight="1" x14ac:dyDescent="0.25">
      <c r="A71" s="26">
        <f t="shared" si="15"/>
        <v>6.032</v>
      </c>
      <c r="B71" s="16" t="s">
        <v>8</v>
      </c>
      <c r="C71" s="99" t="s">
        <v>87</v>
      </c>
      <c r="D71" s="53" t="s">
        <v>15</v>
      </c>
      <c r="E71" s="87">
        <v>5</v>
      </c>
      <c r="F71" s="34">
        <f t="shared" si="0"/>
        <v>5.65347222222222</v>
      </c>
    </row>
    <row r="72" spans="1:6" s="51" customFormat="1" ht="19.5" customHeight="1" x14ac:dyDescent="0.25">
      <c r="A72" s="14">
        <f>A69+0.01</f>
        <v>6.0399999999999991</v>
      </c>
      <c r="B72" s="16"/>
      <c r="C72" s="50" t="s">
        <v>38</v>
      </c>
      <c r="D72" s="53"/>
      <c r="E72" s="90"/>
      <c r="F72" s="34">
        <f t="shared" si="0"/>
        <v>5.6569444444444423</v>
      </c>
    </row>
    <row r="73" spans="1:6" s="51" customFormat="1" ht="19.5" customHeight="1" x14ac:dyDescent="0.25">
      <c r="A73" s="26">
        <f t="shared" si="15"/>
        <v>6.0409999999999995</v>
      </c>
      <c r="B73" s="16" t="s">
        <v>10</v>
      </c>
      <c r="C73" s="99" t="s">
        <v>149</v>
      </c>
      <c r="D73" s="53" t="s">
        <v>59</v>
      </c>
      <c r="E73" s="90">
        <v>2</v>
      </c>
      <c r="F73" s="34">
        <f t="shared" si="0"/>
        <v>5.6569444444444423</v>
      </c>
    </row>
    <row r="74" spans="1:6" s="51" customFormat="1" ht="19.5" customHeight="1" x14ac:dyDescent="0.25">
      <c r="A74" s="14">
        <f>A72+0.01</f>
        <v>6.0499999999999989</v>
      </c>
      <c r="C74" s="50" t="s">
        <v>39</v>
      </c>
      <c r="D74" s="53"/>
      <c r="E74" s="87"/>
      <c r="F74" s="34">
        <f t="shared" si="0"/>
        <v>5.6583333333333314</v>
      </c>
    </row>
    <row r="75" spans="1:6" s="51" customFormat="1" ht="19.5" customHeight="1" x14ac:dyDescent="0.25">
      <c r="A75" s="28">
        <f t="shared" ref="A75:A77" si="16">A74+0.001</f>
        <v>6.0509999999999993</v>
      </c>
      <c r="B75" s="104" t="s">
        <v>63</v>
      </c>
      <c r="C75" s="105" t="s">
        <v>74</v>
      </c>
      <c r="D75" s="106" t="s">
        <v>41</v>
      </c>
      <c r="E75" s="96">
        <v>0</v>
      </c>
      <c r="F75" s="116">
        <f t="shared" si="0"/>
        <v>5.6583333333333314</v>
      </c>
    </row>
    <row r="76" spans="1:6" s="51" customFormat="1" ht="26.25" customHeight="1" x14ac:dyDescent="0.25">
      <c r="A76" s="28">
        <f t="shared" si="16"/>
        <v>6.0519999999999996</v>
      </c>
      <c r="B76" s="104" t="s">
        <v>63</v>
      </c>
      <c r="C76" s="105" t="s">
        <v>75</v>
      </c>
      <c r="D76" s="106" t="s">
        <v>41</v>
      </c>
      <c r="E76" s="96">
        <v>0</v>
      </c>
      <c r="F76" s="116">
        <f t="shared" ref="F76:F140" si="17">F75+TIME(0,E75,0)</f>
        <v>5.6583333333333314</v>
      </c>
    </row>
    <row r="77" spans="1:6" s="51" customFormat="1" ht="19.5" customHeight="1" x14ac:dyDescent="0.25">
      <c r="A77" s="112">
        <f t="shared" si="16"/>
        <v>6.0529999999999999</v>
      </c>
      <c r="B77" s="114" t="s">
        <v>8</v>
      </c>
      <c r="C77" s="115" t="s">
        <v>82</v>
      </c>
      <c r="D77" s="113" t="s">
        <v>41</v>
      </c>
      <c r="E77" s="90">
        <v>3</v>
      </c>
      <c r="F77" s="34">
        <f t="shared" si="17"/>
        <v>5.6583333333333314</v>
      </c>
    </row>
    <row r="78" spans="1:6" ht="19.5" customHeight="1" x14ac:dyDescent="0.25">
      <c r="A78" s="14">
        <f>A74+0.01</f>
        <v>6.0599999999999987</v>
      </c>
      <c r="C78" s="50" t="s">
        <v>40</v>
      </c>
      <c r="D78" s="53"/>
      <c r="E78" s="87"/>
      <c r="F78" s="34">
        <f t="shared" si="17"/>
        <v>5.6604166666666647</v>
      </c>
    </row>
    <row r="79" spans="1:6" ht="19.5" customHeight="1" x14ac:dyDescent="0.25">
      <c r="A79" s="26">
        <f t="shared" ref="A79" si="18">A78+0.001</f>
        <v>6.0609999999999991</v>
      </c>
      <c r="B79" s="16" t="s">
        <v>8</v>
      </c>
      <c r="C79" s="99" t="s">
        <v>76</v>
      </c>
      <c r="D79" s="53" t="s">
        <v>60</v>
      </c>
      <c r="E79" s="87">
        <v>3</v>
      </c>
      <c r="F79" s="34">
        <f t="shared" si="17"/>
        <v>5.6604166666666647</v>
      </c>
    </row>
    <row r="80" spans="1:6" ht="19.5" customHeight="1" x14ac:dyDescent="0.25">
      <c r="A80" s="14">
        <f>A78+0.01</f>
        <v>6.0699999999999985</v>
      </c>
      <c r="C80" s="50" t="s">
        <v>45</v>
      </c>
      <c r="E80" s="87"/>
      <c r="F80" s="34">
        <f t="shared" si="17"/>
        <v>5.6624999999999979</v>
      </c>
    </row>
    <row r="81" spans="1:6" ht="19.5" customHeight="1" x14ac:dyDescent="0.25">
      <c r="A81" s="26">
        <f t="shared" ref="A81:A82" si="19">A80+0.001</f>
        <v>6.0709999999999988</v>
      </c>
      <c r="B81" s="16" t="s">
        <v>8</v>
      </c>
      <c r="C81" s="99" t="s">
        <v>79</v>
      </c>
      <c r="D81" s="53" t="s">
        <v>43</v>
      </c>
      <c r="E81" s="87">
        <v>3</v>
      </c>
      <c r="F81" s="34">
        <f t="shared" si="17"/>
        <v>5.6624999999999979</v>
      </c>
    </row>
    <row r="82" spans="1:6" ht="19.5" customHeight="1" x14ac:dyDescent="0.25">
      <c r="A82" s="26">
        <f t="shared" si="19"/>
        <v>6.0719999999999992</v>
      </c>
      <c r="B82" s="16" t="s">
        <v>8</v>
      </c>
      <c r="C82" s="99" t="s">
        <v>80</v>
      </c>
      <c r="D82" s="53" t="s">
        <v>43</v>
      </c>
      <c r="E82" s="87">
        <v>3</v>
      </c>
      <c r="F82" s="34">
        <f t="shared" si="17"/>
        <v>5.6645833333333311</v>
      </c>
    </row>
    <row r="83" spans="1:6" ht="19.5" customHeight="1" x14ac:dyDescent="0.25">
      <c r="A83" s="14">
        <f>A80+0.01</f>
        <v>6.0799999999999983</v>
      </c>
      <c r="B83" s="16"/>
      <c r="C83" s="50" t="s">
        <v>33</v>
      </c>
      <c r="E83" s="87"/>
      <c r="F83" s="34">
        <f t="shared" si="17"/>
        <v>5.6666666666666643</v>
      </c>
    </row>
    <row r="84" spans="1:6" ht="19.5" customHeight="1" x14ac:dyDescent="0.25">
      <c r="A84" s="14">
        <f>A83+0.01</f>
        <v>6.0899999999999981</v>
      </c>
      <c r="B84" s="16" t="s">
        <v>8</v>
      </c>
      <c r="C84" s="50" t="s">
        <v>34</v>
      </c>
      <c r="D84" s="53" t="s">
        <v>23</v>
      </c>
      <c r="E84" s="87"/>
      <c r="F84" s="34">
        <f t="shared" si="17"/>
        <v>5.6666666666666643</v>
      </c>
    </row>
    <row r="85" spans="1:6" ht="19.5" customHeight="1" x14ac:dyDescent="0.25">
      <c r="A85" s="25">
        <f t="shared" si="13"/>
        <v>6.0999999999999979</v>
      </c>
      <c r="B85" s="143" t="s">
        <v>8</v>
      </c>
      <c r="C85" s="144" t="s">
        <v>35</v>
      </c>
      <c r="D85" s="133" t="s">
        <v>47</v>
      </c>
      <c r="E85" s="88"/>
      <c r="F85" s="34">
        <f t="shared" si="17"/>
        <v>5.6666666666666643</v>
      </c>
    </row>
    <row r="86" spans="1:6" ht="22.5" customHeight="1" x14ac:dyDescent="0.25">
      <c r="A86" s="14">
        <f t="shared" si="13"/>
        <v>6.1099999999999977</v>
      </c>
      <c r="B86" s="16" t="s">
        <v>8</v>
      </c>
      <c r="C86" s="50" t="s">
        <v>120</v>
      </c>
      <c r="D86" s="53" t="s">
        <v>119</v>
      </c>
      <c r="E86" s="87">
        <v>10</v>
      </c>
      <c r="F86" s="34">
        <f t="shared" si="17"/>
        <v>5.6666666666666643</v>
      </c>
    </row>
    <row r="87" spans="1:6" ht="30" customHeight="1" x14ac:dyDescent="0.25">
      <c r="A87" s="14"/>
      <c r="B87" s="16"/>
      <c r="C87" s="148"/>
      <c r="D87" s="23"/>
      <c r="E87" s="92"/>
      <c r="F87" s="34">
        <f t="shared" si="17"/>
        <v>5.6736111111111089</v>
      </c>
    </row>
    <row r="88" spans="1:6" s="54" customFormat="1" ht="19.5" customHeight="1" x14ac:dyDescent="0.25">
      <c r="A88" s="145">
        <v>7</v>
      </c>
      <c r="B88" s="49" t="s">
        <v>58</v>
      </c>
      <c r="C88" s="146" t="s">
        <v>18</v>
      </c>
      <c r="D88" s="49"/>
      <c r="E88" s="86"/>
      <c r="F88" s="34">
        <f t="shared" si="17"/>
        <v>5.6736111111111089</v>
      </c>
    </row>
    <row r="89" spans="1:6" ht="19.5" customHeight="1" x14ac:dyDescent="0.25">
      <c r="A89" s="14">
        <f t="shared" ref="A89:A115" si="20">A88+0.01</f>
        <v>7.01</v>
      </c>
      <c r="B89" s="15" t="s">
        <v>58</v>
      </c>
      <c r="C89" s="50" t="s">
        <v>36</v>
      </c>
      <c r="D89" s="53" t="s">
        <v>44</v>
      </c>
      <c r="E89" s="89"/>
      <c r="F89" s="34">
        <f t="shared" si="17"/>
        <v>5.6736111111111089</v>
      </c>
    </row>
    <row r="90" spans="1:6" ht="19.5" customHeight="1" x14ac:dyDescent="0.25">
      <c r="A90" s="14">
        <f t="shared" si="20"/>
        <v>7.02</v>
      </c>
      <c r="B90" s="15"/>
      <c r="C90" s="50" t="s">
        <v>37</v>
      </c>
      <c r="E90" s="89"/>
      <c r="F90" s="34">
        <f t="shared" si="17"/>
        <v>5.6736111111111089</v>
      </c>
    </row>
    <row r="91" spans="1:6" ht="30.75" customHeight="1" x14ac:dyDescent="0.25">
      <c r="A91" s="26">
        <f t="shared" ref="A91:A92" si="21">A90+0.001</f>
        <v>7.0209999999999999</v>
      </c>
      <c r="B91" s="15" t="s">
        <v>58</v>
      </c>
      <c r="C91" s="72" t="s">
        <v>116</v>
      </c>
      <c r="D91" s="53" t="s">
        <v>42</v>
      </c>
      <c r="E91" s="89">
        <v>3</v>
      </c>
      <c r="F91" s="34">
        <f t="shared" si="17"/>
        <v>5.6736111111111089</v>
      </c>
    </row>
    <row r="92" spans="1:6" ht="30.75" customHeight="1" x14ac:dyDescent="0.25">
      <c r="A92" s="26">
        <f t="shared" si="21"/>
        <v>7.0220000000000002</v>
      </c>
      <c r="B92" s="15" t="s">
        <v>58</v>
      </c>
      <c r="C92" s="72" t="s">
        <v>95</v>
      </c>
      <c r="D92" s="53" t="s">
        <v>42</v>
      </c>
      <c r="E92" s="89">
        <v>3</v>
      </c>
      <c r="F92" s="34">
        <f t="shared" si="17"/>
        <v>5.6756944444444422</v>
      </c>
    </row>
    <row r="93" spans="1:6" ht="19.5" customHeight="1" x14ac:dyDescent="0.25">
      <c r="A93" s="14">
        <f>A90+0.01</f>
        <v>7.0299999999999994</v>
      </c>
      <c r="B93" s="15" t="s">
        <v>58</v>
      </c>
      <c r="C93" s="50" t="s">
        <v>48</v>
      </c>
      <c r="D93" s="53" t="s">
        <v>15</v>
      </c>
      <c r="E93" s="89"/>
      <c r="F93" s="34">
        <f t="shared" si="17"/>
        <v>5.6777777777777754</v>
      </c>
    </row>
    <row r="94" spans="1:6" ht="19.5" customHeight="1" x14ac:dyDescent="0.25">
      <c r="A94" s="14">
        <f>A93+0.01</f>
        <v>7.0399999999999991</v>
      </c>
      <c r="B94" s="15" t="s">
        <v>58</v>
      </c>
      <c r="C94" s="144" t="s">
        <v>38</v>
      </c>
      <c r="E94" s="89"/>
      <c r="F94" s="34">
        <f t="shared" si="17"/>
        <v>5.6777777777777754</v>
      </c>
    </row>
    <row r="95" spans="1:6" ht="19.5" customHeight="1" x14ac:dyDescent="0.25">
      <c r="A95" s="26">
        <f t="shared" ref="A95:A112" si="22">A94+0.001</f>
        <v>7.0409999999999995</v>
      </c>
      <c r="B95" s="15" t="s">
        <v>58</v>
      </c>
      <c r="C95" s="150" t="s">
        <v>132</v>
      </c>
      <c r="D95" s="167" t="s">
        <v>59</v>
      </c>
      <c r="E95" s="89">
        <v>3</v>
      </c>
      <c r="F95" s="34">
        <f t="shared" si="17"/>
        <v>5.6777777777777754</v>
      </c>
    </row>
    <row r="96" spans="1:6" ht="19.5" customHeight="1" x14ac:dyDescent="0.25">
      <c r="A96" s="26">
        <f t="shared" si="22"/>
        <v>7.0419999999999998</v>
      </c>
      <c r="B96" s="15" t="s">
        <v>58</v>
      </c>
      <c r="C96" s="150" t="s">
        <v>133</v>
      </c>
      <c r="D96" s="167" t="s">
        <v>59</v>
      </c>
      <c r="E96" s="89">
        <v>3</v>
      </c>
      <c r="F96" s="34">
        <f t="shared" si="17"/>
        <v>5.6798611111111086</v>
      </c>
    </row>
    <row r="97" spans="1:6" ht="19.5" customHeight="1" x14ac:dyDescent="0.25">
      <c r="A97" s="26">
        <f t="shared" si="22"/>
        <v>7.0430000000000001</v>
      </c>
      <c r="B97" s="15" t="s">
        <v>58</v>
      </c>
      <c r="C97" s="150" t="s">
        <v>134</v>
      </c>
      <c r="D97" s="167" t="s">
        <v>59</v>
      </c>
      <c r="E97" s="89">
        <v>3</v>
      </c>
      <c r="F97" s="34">
        <f t="shared" si="17"/>
        <v>5.6819444444444418</v>
      </c>
    </row>
    <row r="98" spans="1:6" ht="19.5" customHeight="1" x14ac:dyDescent="0.25">
      <c r="A98" s="26">
        <f t="shared" si="22"/>
        <v>7.0440000000000005</v>
      </c>
      <c r="B98" s="15" t="s">
        <v>58</v>
      </c>
      <c r="C98" s="150" t="s">
        <v>135</v>
      </c>
      <c r="D98" s="167" t="s">
        <v>59</v>
      </c>
      <c r="E98" s="89">
        <v>3</v>
      </c>
      <c r="F98" s="34">
        <f t="shared" si="17"/>
        <v>5.684027777777775</v>
      </c>
    </row>
    <row r="99" spans="1:6" ht="19.5" customHeight="1" x14ac:dyDescent="0.25">
      <c r="A99" s="28">
        <f t="shared" si="22"/>
        <v>7.0450000000000008</v>
      </c>
      <c r="B99" s="104" t="s">
        <v>29</v>
      </c>
      <c r="C99" s="169" t="s">
        <v>136</v>
      </c>
      <c r="D99" s="168" t="s">
        <v>59</v>
      </c>
      <c r="E99" s="96">
        <v>0</v>
      </c>
      <c r="F99" s="116">
        <f t="shared" si="17"/>
        <v>5.6861111111111082</v>
      </c>
    </row>
    <row r="100" spans="1:6" ht="19.5" customHeight="1" x14ac:dyDescent="0.25">
      <c r="A100" s="28">
        <f t="shared" si="22"/>
        <v>7.0460000000000012</v>
      </c>
      <c r="B100" s="104" t="s">
        <v>29</v>
      </c>
      <c r="C100" s="169" t="s">
        <v>137</v>
      </c>
      <c r="D100" s="168" t="s">
        <v>59</v>
      </c>
      <c r="E100" s="96">
        <v>0</v>
      </c>
      <c r="F100" s="116">
        <f t="shared" si="17"/>
        <v>5.6861111111111082</v>
      </c>
    </row>
    <row r="101" spans="1:6" ht="19.5" customHeight="1" x14ac:dyDescent="0.25">
      <c r="A101" s="28">
        <f t="shared" si="22"/>
        <v>7.0470000000000015</v>
      </c>
      <c r="B101" s="104" t="s">
        <v>29</v>
      </c>
      <c r="C101" s="169" t="s">
        <v>138</v>
      </c>
      <c r="D101" s="168" t="s">
        <v>59</v>
      </c>
      <c r="E101" s="96">
        <v>0</v>
      </c>
      <c r="F101" s="116">
        <f t="shared" si="17"/>
        <v>5.6861111111111082</v>
      </c>
    </row>
    <row r="102" spans="1:6" ht="19.5" customHeight="1" x14ac:dyDescent="0.25">
      <c r="A102" s="28">
        <f t="shared" si="22"/>
        <v>7.0480000000000018</v>
      </c>
      <c r="B102" s="104" t="s">
        <v>29</v>
      </c>
      <c r="C102" s="169" t="s">
        <v>139</v>
      </c>
      <c r="D102" s="168" t="s">
        <v>59</v>
      </c>
      <c r="E102" s="96">
        <v>0</v>
      </c>
      <c r="F102" s="116">
        <f t="shared" si="17"/>
        <v>5.6861111111111082</v>
      </c>
    </row>
    <row r="103" spans="1:6" ht="19.5" customHeight="1" x14ac:dyDescent="0.25">
      <c r="A103" s="14">
        <f>A94+0.01</f>
        <v>7.0499999999999989</v>
      </c>
      <c r="B103" s="15"/>
      <c r="C103" s="146" t="s">
        <v>39</v>
      </c>
      <c r="D103" s="53" t="s">
        <v>41</v>
      </c>
      <c r="E103" s="89"/>
      <c r="F103" s="34">
        <f t="shared" si="17"/>
        <v>5.6861111111111082</v>
      </c>
    </row>
    <row r="104" spans="1:6" ht="24" customHeight="1" x14ac:dyDescent="0.25">
      <c r="A104" s="26">
        <f t="shared" si="22"/>
        <v>7.0509999999999993</v>
      </c>
      <c r="B104" s="15" t="s">
        <v>58</v>
      </c>
      <c r="C104" s="72" t="s">
        <v>84</v>
      </c>
      <c r="D104" s="53" t="s">
        <v>41</v>
      </c>
      <c r="E104" s="89">
        <v>5</v>
      </c>
      <c r="F104" s="34">
        <f t="shared" si="17"/>
        <v>5.6861111111111082</v>
      </c>
    </row>
    <row r="105" spans="1:6" ht="24" customHeight="1" x14ac:dyDescent="0.25">
      <c r="A105" s="117">
        <f t="shared" si="22"/>
        <v>7.0519999999999996</v>
      </c>
      <c r="B105" s="120" t="s">
        <v>29</v>
      </c>
      <c r="C105" s="131" t="s">
        <v>83</v>
      </c>
      <c r="D105" s="122" t="s">
        <v>41</v>
      </c>
      <c r="E105" s="128">
        <v>0</v>
      </c>
      <c r="F105" s="158">
        <f t="shared" si="17"/>
        <v>5.6895833333333306</v>
      </c>
    </row>
    <row r="106" spans="1:6" ht="24" customHeight="1" x14ac:dyDescent="0.25">
      <c r="A106" s="118"/>
      <c r="B106" s="118"/>
      <c r="C106" s="125" t="s">
        <v>110</v>
      </c>
      <c r="D106" s="118"/>
      <c r="E106" s="129"/>
      <c r="F106" s="159"/>
    </row>
    <row r="107" spans="1:6" ht="24" customHeight="1" x14ac:dyDescent="0.25">
      <c r="A107" s="117">
        <f>A105+0.001</f>
        <v>7.0529999999999999</v>
      </c>
      <c r="B107" s="120" t="s">
        <v>29</v>
      </c>
      <c r="C107" s="131" t="s">
        <v>85</v>
      </c>
      <c r="D107" s="122" t="s">
        <v>41</v>
      </c>
      <c r="E107" s="128">
        <v>0</v>
      </c>
      <c r="F107" s="158">
        <f>F105+TIME(0,E105,0)</f>
        <v>5.6895833333333306</v>
      </c>
    </row>
    <row r="108" spans="1:6" ht="24" customHeight="1" x14ac:dyDescent="0.25">
      <c r="A108" s="118"/>
      <c r="B108" s="118"/>
      <c r="C108" s="125" t="s">
        <v>111</v>
      </c>
      <c r="D108" s="118"/>
      <c r="E108" s="129"/>
      <c r="F108" s="159"/>
    </row>
    <row r="109" spans="1:6" s="51" customFormat="1" ht="24" customHeight="1" x14ac:dyDescent="0.25">
      <c r="A109" s="26">
        <f>A107+0.001</f>
        <v>7.0540000000000003</v>
      </c>
      <c r="B109" s="114" t="s">
        <v>58</v>
      </c>
      <c r="C109" s="73" t="s">
        <v>88</v>
      </c>
      <c r="D109" s="53" t="s">
        <v>41</v>
      </c>
      <c r="E109" s="89">
        <v>5</v>
      </c>
      <c r="F109" s="157">
        <f>F107+TIME(0,E107,0)</f>
        <v>5.6895833333333306</v>
      </c>
    </row>
    <row r="110" spans="1:6" ht="19.5" customHeight="1" x14ac:dyDescent="0.25">
      <c r="A110" s="14">
        <f>A103+0.01</f>
        <v>7.0599999999999987</v>
      </c>
      <c r="B110" s="15"/>
      <c r="C110" s="50" t="s">
        <v>40</v>
      </c>
      <c r="D110" s="53"/>
      <c r="E110" s="92"/>
      <c r="F110" s="34">
        <f t="shared" si="17"/>
        <v>5.6930555555555529</v>
      </c>
    </row>
    <row r="111" spans="1:6" ht="19.5" customHeight="1" x14ac:dyDescent="0.25">
      <c r="A111" s="26">
        <f t="shared" si="22"/>
        <v>7.0609999999999991</v>
      </c>
      <c r="B111" s="15" t="s">
        <v>58</v>
      </c>
      <c r="C111" s="72" t="s">
        <v>77</v>
      </c>
      <c r="D111" s="53" t="s">
        <v>60</v>
      </c>
      <c r="E111" s="89">
        <v>3</v>
      </c>
      <c r="F111" s="34">
        <f t="shared" si="17"/>
        <v>5.6930555555555529</v>
      </c>
    </row>
    <row r="112" spans="1:6" ht="19.5" customHeight="1" x14ac:dyDescent="0.25">
      <c r="A112" s="26">
        <f t="shared" si="22"/>
        <v>7.0619999999999994</v>
      </c>
      <c r="B112" s="15" t="s">
        <v>58</v>
      </c>
      <c r="C112" s="72" t="s">
        <v>115</v>
      </c>
      <c r="D112" s="53" t="s">
        <v>60</v>
      </c>
      <c r="E112" s="89">
        <v>3</v>
      </c>
      <c r="F112" s="34">
        <f t="shared" si="17"/>
        <v>5.6951388888888861</v>
      </c>
    </row>
    <row r="113" spans="1:9" ht="19.5" customHeight="1" x14ac:dyDescent="0.25">
      <c r="A113" s="14">
        <f>A110+0.01</f>
        <v>7.0699999999999985</v>
      </c>
      <c r="B113" s="15" t="s">
        <v>58</v>
      </c>
      <c r="C113" s="50" t="s">
        <v>45</v>
      </c>
      <c r="D113" s="53" t="s">
        <v>43</v>
      </c>
      <c r="E113" s="89"/>
      <c r="F113" s="34">
        <f t="shared" si="17"/>
        <v>5.6972222222222193</v>
      </c>
    </row>
    <row r="114" spans="1:9" ht="19.5" customHeight="1" x14ac:dyDescent="0.25">
      <c r="A114" s="14">
        <f t="shared" si="20"/>
        <v>7.0799999999999983</v>
      </c>
      <c r="B114" s="15" t="s">
        <v>58</v>
      </c>
      <c r="C114" s="50" t="s">
        <v>33</v>
      </c>
      <c r="D114" s="53" t="s">
        <v>46</v>
      </c>
      <c r="E114" s="89"/>
      <c r="F114" s="34">
        <f t="shared" si="17"/>
        <v>5.6972222222222193</v>
      </c>
    </row>
    <row r="115" spans="1:9" ht="19.5" customHeight="1" x14ac:dyDescent="0.25">
      <c r="A115" s="14">
        <f t="shared" si="20"/>
        <v>7.0899999999999981</v>
      </c>
      <c r="B115" s="15" t="s">
        <v>58</v>
      </c>
      <c r="C115" s="50" t="s">
        <v>34</v>
      </c>
      <c r="E115" s="89"/>
      <c r="F115" s="34">
        <f t="shared" si="17"/>
        <v>5.6972222222222193</v>
      </c>
    </row>
    <row r="116" spans="1:9" ht="26.25" customHeight="1" x14ac:dyDescent="0.25">
      <c r="A116" s="117">
        <f t="shared" ref="A116" si="23">A115+0.001</f>
        <v>7.0909999999999984</v>
      </c>
      <c r="B116" s="120" t="s">
        <v>98</v>
      </c>
      <c r="C116" s="124" t="s">
        <v>99</v>
      </c>
      <c r="D116" s="122" t="s">
        <v>23</v>
      </c>
      <c r="E116" s="123">
        <v>0</v>
      </c>
      <c r="F116" s="111">
        <f t="shared" si="17"/>
        <v>5.6972222222222193</v>
      </c>
    </row>
    <row r="117" spans="1:9" ht="17.25" customHeight="1" x14ac:dyDescent="0.25">
      <c r="A117" s="118"/>
      <c r="B117" s="118"/>
      <c r="C117" s="125" t="s">
        <v>102</v>
      </c>
      <c r="D117" s="118"/>
      <c r="E117" s="163"/>
      <c r="F117" s="160"/>
    </row>
    <row r="118" spans="1:9" ht="17.25" customHeight="1" x14ac:dyDescent="0.25">
      <c r="A118" s="117">
        <f>A116+0.001</f>
        <v>7.0919999999999987</v>
      </c>
      <c r="B118" s="119" t="s">
        <v>98</v>
      </c>
      <c r="C118" s="124" t="s">
        <v>101</v>
      </c>
      <c r="D118" s="121" t="s">
        <v>23</v>
      </c>
      <c r="E118" s="128">
        <v>0</v>
      </c>
      <c r="F118" s="158">
        <f>F116+TIME(0,E116,0)</f>
        <v>5.6972222222222193</v>
      </c>
    </row>
    <row r="119" spans="1:9" ht="15" customHeight="1" x14ac:dyDescent="0.25">
      <c r="A119" s="118"/>
      <c r="B119" s="127"/>
      <c r="C119" s="125" t="s">
        <v>100</v>
      </c>
      <c r="D119" s="127"/>
      <c r="E119" s="129"/>
      <c r="F119" s="159"/>
    </row>
    <row r="120" spans="1:9" ht="19.5" customHeight="1" x14ac:dyDescent="0.25">
      <c r="A120" s="14">
        <f>A115+0.01</f>
        <v>7.0999999999999979</v>
      </c>
      <c r="B120" s="15"/>
      <c r="C120" s="50" t="s">
        <v>35</v>
      </c>
      <c r="D120" s="23"/>
      <c r="E120" s="89"/>
      <c r="F120" s="157">
        <f>F118+TIME(0,E118,0)</f>
        <v>5.6972222222222193</v>
      </c>
    </row>
    <row r="121" spans="1:9" ht="27.75" customHeight="1" x14ac:dyDescent="0.25">
      <c r="A121" s="26">
        <f t="shared" ref="A121" si="24">A120+0.001</f>
        <v>7.1009999999999982</v>
      </c>
      <c r="B121" s="15" t="s">
        <v>58</v>
      </c>
      <c r="C121" s="73" t="s">
        <v>90</v>
      </c>
      <c r="D121" s="53" t="s">
        <v>47</v>
      </c>
      <c r="E121" s="89">
        <v>5</v>
      </c>
      <c r="F121" s="34">
        <f t="shared" si="17"/>
        <v>5.6972222222222193</v>
      </c>
    </row>
    <row r="122" spans="1:9" s="54" customFormat="1" ht="19.5" customHeight="1" x14ac:dyDescent="0.25">
      <c r="A122" s="14">
        <f>A120+0.01</f>
        <v>7.1099999999999977</v>
      </c>
      <c r="B122" s="15"/>
      <c r="C122" s="16" t="s">
        <v>50</v>
      </c>
      <c r="E122" s="87"/>
      <c r="F122" s="34">
        <f t="shared" si="17"/>
        <v>5.7006944444444416</v>
      </c>
    </row>
    <row r="123" spans="1:9" s="54" customFormat="1" ht="19.5" customHeight="1" x14ac:dyDescent="0.25">
      <c r="A123" s="26">
        <f t="shared" ref="A123:A124" si="25">A122+0.001</f>
        <v>7.110999999999998</v>
      </c>
      <c r="B123" s="15" t="s">
        <v>10</v>
      </c>
      <c r="C123" s="72" t="s">
        <v>114</v>
      </c>
      <c r="D123" s="16" t="s">
        <v>7</v>
      </c>
      <c r="E123" s="87">
        <v>5</v>
      </c>
      <c r="F123" s="34">
        <f t="shared" si="17"/>
        <v>5.7006944444444416</v>
      </c>
    </row>
    <row r="124" spans="1:9" s="54" customFormat="1" ht="19.5" customHeight="1" x14ac:dyDescent="0.25">
      <c r="A124" s="26">
        <f t="shared" si="25"/>
        <v>7.1119999999999983</v>
      </c>
      <c r="B124" s="15" t="s">
        <v>58</v>
      </c>
      <c r="C124" s="72" t="s">
        <v>146</v>
      </c>
      <c r="D124" s="16" t="s">
        <v>47</v>
      </c>
      <c r="E124" s="87">
        <v>3</v>
      </c>
      <c r="F124" s="34">
        <f t="shared" si="17"/>
        <v>5.7041666666666639</v>
      </c>
    </row>
    <row r="125" spans="1:9" s="54" customFormat="1" ht="19.5" customHeight="1" x14ac:dyDescent="0.25">
      <c r="A125" s="14"/>
      <c r="B125" s="46"/>
      <c r="C125" s="55"/>
      <c r="D125" s="55"/>
      <c r="E125" s="87"/>
      <c r="F125" s="34">
        <f t="shared" si="17"/>
        <v>5.7062499999999972</v>
      </c>
    </row>
    <row r="126" spans="1:9" ht="19.5" customHeight="1" x14ac:dyDescent="0.25">
      <c r="A126" s="14">
        <v>8</v>
      </c>
      <c r="B126" s="15" t="s">
        <v>10</v>
      </c>
      <c r="C126" s="50" t="s">
        <v>19</v>
      </c>
      <c r="D126" s="53"/>
      <c r="E126" s="89"/>
      <c r="F126" s="34">
        <f t="shared" si="17"/>
        <v>5.7062499999999972</v>
      </c>
      <c r="I126" s="56"/>
    </row>
    <row r="127" spans="1:9" ht="19.5" customHeight="1" x14ac:dyDescent="0.25">
      <c r="A127" s="14">
        <f t="shared" ref="A127:A132" si="26">A126+0.01</f>
        <v>8.01</v>
      </c>
      <c r="B127" s="15" t="s">
        <v>10</v>
      </c>
      <c r="C127" s="50" t="s">
        <v>51</v>
      </c>
      <c r="D127" s="53" t="s">
        <v>7</v>
      </c>
      <c r="E127" s="89">
        <v>5</v>
      </c>
      <c r="F127" s="34">
        <f t="shared" si="17"/>
        <v>5.7062499999999972</v>
      </c>
      <c r="I127" s="56"/>
    </row>
    <row r="128" spans="1:9" ht="19.5" customHeight="1" x14ac:dyDescent="0.25">
      <c r="A128" s="26">
        <f t="shared" ref="A128:A130" si="27">A127+0.001</f>
        <v>8.0109999999999992</v>
      </c>
      <c r="B128" s="15" t="s">
        <v>10</v>
      </c>
      <c r="C128" s="50" t="s">
        <v>103</v>
      </c>
      <c r="D128" s="53" t="s">
        <v>7</v>
      </c>
      <c r="E128" s="89">
        <v>10</v>
      </c>
      <c r="F128" s="34">
        <f t="shared" si="17"/>
        <v>5.7097222222222195</v>
      </c>
      <c r="I128" s="56"/>
    </row>
    <row r="129" spans="1:9" ht="19.5" customHeight="1" x14ac:dyDescent="0.25">
      <c r="A129" s="26">
        <f t="shared" si="27"/>
        <v>8.0119999999999987</v>
      </c>
      <c r="B129" s="15" t="s">
        <v>13</v>
      </c>
      <c r="C129" s="50" t="s">
        <v>121</v>
      </c>
      <c r="D129" s="53" t="s">
        <v>59</v>
      </c>
      <c r="E129" s="89">
        <v>5</v>
      </c>
      <c r="F129" s="34">
        <f t="shared" si="17"/>
        <v>5.7166666666666641</v>
      </c>
      <c r="I129" s="56"/>
    </row>
    <row r="130" spans="1:9" ht="19.5" customHeight="1" x14ac:dyDescent="0.25">
      <c r="A130" s="26">
        <f t="shared" si="27"/>
        <v>8.0129999999999981</v>
      </c>
      <c r="B130" s="15" t="s">
        <v>10</v>
      </c>
      <c r="C130" s="50" t="s">
        <v>104</v>
      </c>
      <c r="D130" s="53" t="s">
        <v>41</v>
      </c>
      <c r="E130" s="89">
        <v>5</v>
      </c>
      <c r="F130" s="34">
        <f t="shared" si="17"/>
        <v>5.7201388888888864</v>
      </c>
      <c r="I130" s="56"/>
    </row>
    <row r="131" spans="1:9" ht="19.5" customHeight="1" x14ac:dyDescent="0.25">
      <c r="A131" s="14">
        <f>A127+0.01</f>
        <v>8.02</v>
      </c>
      <c r="B131" s="15" t="s">
        <v>10</v>
      </c>
      <c r="C131" s="50" t="s">
        <v>54</v>
      </c>
      <c r="D131" s="53"/>
      <c r="E131" s="89">
        <v>5</v>
      </c>
      <c r="F131" s="34">
        <f t="shared" si="17"/>
        <v>5.7236111111111088</v>
      </c>
      <c r="I131" s="56"/>
    </row>
    <row r="132" spans="1:9" ht="19.5" customHeight="1" x14ac:dyDescent="0.25">
      <c r="A132" s="14">
        <f t="shared" si="26"/>
        <v>8.0299999999999994</v>
      </c>
      <c r="B132" s="15"/>
      <c r="C132" s="50" t="s">
        <v>52</v>
      </c>
      <c r="D132" s="53"/>
      <c r="E132" s="89"/>
      <c r="F132" s="34">
        <f t="shared" si="17"/>
        <v>5.7270833333333311</v>
      </c>
      <c r="I132" s="56"/>
    </row>
    <row r="133" spans="1:9" ht="19.5" customHeight="1" x14ac:dyDescent="0.25">
      <c r="A133" s="139">
        <f>A132+0.001</f>
        <v>8.0309999999999988</v>
      </c>
      <c r="B133" s="140" t="s">
        <v>10</v>
      </c>
      <c r="C133" s="141" t="s">
        <v>20</v>
      </c>
      <c r="D133" s="142" t="s">
        <v>21</v>
      </c>
      <c r="E133" s="166">
        <v>0</v>
      </c>
      <c r="F133" s="34">
        <f t="shared" si="17"/>
        <v>5.7270833333333311</v>
      </c>
      <c r="I133" s="56"/>
    </row>
    <row r="134" spans="1:9" s="59" customFormat="1" ht="19.5" customHeight="1" x14ac:dyDescent="0.25">
      <c r="A134" s="26">
        <f>A133+0.001</f>
        <v>8.0319999999999983</v>
      </c>
      <c r="B134" s="57" t="s">
        <v>10</v>
      </c>
      <c r="C134" s="73" t="s">
        <v>22</v>
      </c>
      <c r="D134" s="46" t="s">
        <v>23</v>
      </c>
      <c r="E134" s="87">
        <v>3</v>
      </c>
      <c r="F134" s="34">
        <f t="shared" si="17"/>
        <v>5.7270833333333311</v>
      </c>
      <c r="I134" s="60"/>
    </row>
    <row r="135" spans="1:9" s="59" customFormat="1" ht="19.5" customHeight="1" x14ac:dyDescent="0.25">
      <c r="A135" s="26">
        <f>A134+0.001</f>
        <v>8.0329999999999977</v>
      </c>
      <c r="B135" s="57" t="s">
        <v>10</v>
      </c>
      <c r="C135" s="78" t="s">
        <v>144</v>
      </c>
      <c r="D135" s="69" t="s">
        <v>59</v>
      </c>
      <c r="E135" s="88">
        <v>5</v>
      </c>
      <c r="F135" s="34">
        <f t="shared" si="17"/>
        <v>5.7291666666666643</v>
      </c>
      <c r="I135" s="60"/>
    </row>
    <row r="136" spans="1:9" s="59" customFormat="1" ht="19.5" customHeight="1" x14ac:dyDescent="0.25">
      <c r="A136" s="26">
        <f>A135+0.001</f>
        <v>8.0339999999999971</v>
      </c>
      <c r="B136" s="57" t="s">
        <v>8</v>
      </c>
      <c r="C136" s="78" t="s">
        <v>66</v>
      </c>
      <c r="D136" s="69" t="s">
        <v>60</v>
      </c>
      <c r="E136" s="88">
        <v>5</v>
      </c>
      <c r="F136" s="34">
        <f t="shared" si="17"/>
        <v>5.7326388888888866</v>
      </c>
      <c r="I136" s="60"/>
    </row>
    <row r="137" spans="1:9" s="59" customFormat="1" ht="19.5" customHeight="1" x14ac:dyDescent="0.25">
      <c r="A137" s="26">
        <f>A136+0.001</f>
        <v>8.0349999999999966</v>
      </c>
      <c r="B137" s="57" t="s">
        <v>8</v>
      </c>
      <c r="C137" s="78" t="s">
        <v>67</v>
      </c>
      <c r="D137" s="69" t="s">
        <v>60</v>
      </c>
      <c r="E137" s="88">
        <v>5</v>
      </c>
      <c r="F137" s="34">
        <f t="shared" si="17"/>
        <v>5.7361111111111089</v>
      </c>
      <c r="I137" s="60"/>
    </row>
    <row r="138" spans="1:9" s="59" customFormat="1" ht="19.5" customHeight="1" x14ac:dyDescent="0.25">
      <c r="A138" s="26">
        <f>A137+0.001</f>
        <v>8.035999999999996</v>
      </c>
      <c r="B138" s="57" t="s">
        <v>10</v>
      </c>
      <c r="C138" s="78" t="s">
        <v>145</v>
      </c>
      <c r="D138" s="69" t="s">
        <v>49</v>
      </c>
      <c r="E138" s="88">
        <v>5</v>
      </c>
      <c r="F138" s="34">
        <f t="shared" si="17"/>
        <v>5.7395833333333313</v>
      </c>
      <c r="I138" s="60"/>
    </row>
    <row r="139" spans="1:9" ht="19.5" customHeight="1" x14ac:dyDescent="0.25">
      <c r="A139" s="25">
        <f>A132+0.01</f>
        <v>8.0399999999999991</v>
      </c>
      <c r="B139" s="15" t="s">
        <v>10</v>
      </c>
      <c r="C139" s="70" t="s">
        <v>53</v>
      </c>
      <c r="D139" s="71"/>
      <c r="E139" s="88">
        <v>5</v>
      </c>
      <c r="F139" s="34">
        <f t="shared" si="17"/>
        <v>5.7430555555555536</v>
      </c>
      <c r="I139" s="56"/>
    </row>
    <row r="140" spans="1:9" s="61" customFormat="1" ht="19.5" customHeight="1" x14ac:dyDescent="0.25">
      <c r="A140" s="26">
        <f t="shared" ref="A140:A145" si="28">A139+0.001</f>
        <v>8.0409999999999986</v>
      </c>
      <c r="B140" s="46" t="s">
        <v>10</v>
      </c>
      <c r="C140" s="74" t="s">
        <v>55</v>
      </c>
      <c r="D140" s="15" t="s">
        <v>49</v>
      </c>
      <c r="E140" s="94">
        <v>1</v>
      </c>
      <c r="F140" s="34">
        <f t="shared" si="17"/>
        <v>5.7465277777777759</v>
      </c>
      <c r="I140" s="62"/>
    </row>
    <row r="141" spans="1:9" s="61" customFormat="1" ht="19.5" customHeight="1" x14ac:dyDescent="0.25">
      <c r="A141" s="26">
        <f t="shared" si="28"/>
        <v>8.041999999999998</v>
      </c>
      <c r="B141" s="46" t="s">
        <v>10</v>
      </c>
      <c r="C141" s="74" t="s">
        <v>56</v>
      </c>
      <c r="D141" s="15" t="s">
        <v>15</v>
      </c>
      <c r="E141" s="94">
        <v>1</v>
      </c>
      <c r="F141" s="34">
        <f t="shared" ref="F141:F148" si="29">F140+TIME(0,E140,0)</f>
        <v>5.74722222222222</v>
      </c>
      <c r="I141" s="62"/>
    </row>
    <row r="142" spans="1:9" s="61" customFormat="1" ht="19.5" customHeight="1" x14ac:dyDescent="0.25">
      <c r="A142" s="27">
        <f t="shared" si="28"/>
        <v>8.0429999999999975</v>
      </c>
      <c r="B142" s="49" t="s">
        <v>10</v>
      </c>
      <c r="C142" s="75" t="s">
        <v>57</v>
      </c>
      <c r="D142" s="31" t="s">
        <v>97</v>
      </c>
      <c r="E142" s="95">
        <v>5</v>
      </c>
      <c r="F142" s="34">
        <f t="shared" si="29"/>
        <v>5.7479166666666641</v>
      </c>
      <c r="I142" s="62"/>
    </row>
    <row r="143" spans="1:9" ht="19.5" customHeight="1" x14ac:dyDescent="0.25">
      <c r="A143" s="26">
        <f t="shared" si="28"/>
        <v>8.0439999999999969</v>
      </c>
      <c r="B143" s="49" t="s">
        <v>10</v>
      </c>
      <c r="C143" s="76" t="s">
        <v>24</v>
      </c>
      <c r="D143" s="49" t="s">
        <v>12</v>
      </c>
      <c r="E143" s="86">
        <v>5</v>
      </c>
      <c r="F143" s="34">
        <f t="shared" si="29"/>
        <v>5.7513888888888864</v>
      </c>
    </row>
    <row r="144" spans="1:9" ht="19.5" customHeight="1" x14ac:dyDescent="0.25">
      <c r="A144" s="26">
        <f t="shared" si="28"/>
        <v>8.0449999999999964</v>
      </c>
      <c r="B144" s="46" t="s">
        <v>10</v>
      </c>
      <c r="C144" s="73" t="s">
        <v>32</v>
      </c>
      <c r="D144" s="46" t="s">
        <v>25</v>
      </c>
      <c r="E144" s="87">
        <v>1</v>
      </c>
      <c r="F144" s="34">
        <f t="shared" si="29"/>
        <v>5.7548611111111088</v>
      </c>
    </row>
    <row r="145" spans="1:6" ht="19.5" customHeight="1" x14ac:dyDescent="0.25">
      <c r="A145" s="28">
        <f t="shared" si="28"/>
        <v>8.0459999999999958</v>
      </c>
      <c r="B145" s="63" t="s">
        <v>29</v>
      </c>
      <c r="C145" s="77" t="s">
        <v>30</v>
      </c>
      <c r="D145" s="63" t="s">
        <v>25</v>
      </c>
      <c r="E145" s="96">
        <v>0</v>
      </c>
      <c r="F145" s="116">
        <f t="shared" si="29"/>
        <v>5.7555555555555529</v>
      </c>
    </row>
    <row r="146" spans="1:6" ht="19.5" customHeight="1" x14ac:dyDescent="0.25">
      <c r="A146" s="14">
        <f>A139+0.01</f>
        <v>8.0499999999999989</v>
      </c>
      <c r="B146" s="46" t="s">
        <v>10</v>
      </c>
      <c r="C146" s="47" t="s">
        <v>26</v>
      </c>
      <c r="D146" s="46" t="s">
        <v>27</v>
      </c>
      <c r="E146" s="87">
        <v>3</v>
      </c>
      <c r="F146" s="34">
        <f t="shared" si="29"/>
        <v>5.7555555555555529</v>
      </c>
    </row>
    <row r="147" spans="1:6" ht="25.5" customHeight="1" x14ac:dyDescent="0.25">
      <c r="A147" s="24">
        <f t="shared" ref="A147:A148" si="30">A146+0.01</f>
        <v>8.0599999999999987</v>
      </c>
      <c r="B147" s="65" t="s">
        <v>29</v>
      </c>
      <c r="C147" s="64" t="s">
        <v>126</v>
      </c>
      <c r="D147" s="63" t="s">
        <v>12</v>
      </c>
      <c r="E147" s="96">
        <v>0</v>
      </c>
      <c r="F147" s="116">
        <f t="shared" si="29"/>
        <v>5.7576388888888861</v>
      </c>
    </row>
    <row r="148" spans="1:6" ht="19.5" customHeight="1" x14ac:dyDescent="0.25">
      <c r="A148" s="24">
        <f t="shared" si="30"/>
        <v>8.0699999999999985</v>
      </c>
      <c r="B148" s="65" t="s">
        <v>29</v>
      </c>
      <c r="C148" s="64" t="s">
        <v>127</v>
      </c>
      <c r="D148" s="63" t="s">
        <v>12</v>
      </c>
      <c r="E148" s="96">
        <v>0</v>
      </c>
      <c r="F148" s="116">
        <f t="shared" si="29"/>
        <v>5.7576388888888861</v>
      </c>
    </row>
    <row r="149" spans="1:6" ht="19.5" customHeight="1" x14ac:dyDescent="0.25">
      <c r="A149" s="14"/>
      <c r="B149" s="46"/>
      <c r="C149" s="47"/>
      <c r="D149" s="46"/>
      <c r="E149" s="87"/>
      <c r="F149" s="58"/>
    </row>
    <row r="150" spans="1:6" ht="19.5" customHeight="1" x14ac:dyDescent="0.25">
      <c r="A150" s="17">
        <v>10</v>
      </c>
      <c r="B150" s="66"/>
      <c r="C150" s="18" t="s">
        <v>28</v>
      </c>
      <c r="D150" s="19" t="s">
        <v>7</v>
      </c>
      <c r="E150" s="97"/>
      <c r="F150" s="67">
        <f>TIME(18,0,0)</f>
        <v>0.75</v>
      </c>
    </row>
  </sheetData>
  <mergeCells count="21">
    <mergeCell ref="A31:A32"/>
    <mergeCell ref="B31:B32"/>
    <mergeCell ref="D31:D32"/>
    <mergeCell ref="E31:E32"/>
    <mergeCell ref="F31:F32"/>
    <mergeCell ref="A105:A106"/>
    <mergeCell ref="B105:B106"/>
    <mergeCell ref="D105:D106"/>
    <mergeCell ref="E105:E106"/>
    <mergeCell ref="A107:A108"/>
    <mergeCell ref="B107:B108"/>
    <mergeCell ref="D107:D108"/>
    <mergeCell ref="E107:E108"/>
    <mergeCell ref="A116:A117"/>
    <mergeCell ref="B116:B117"/>
    <mergeCell ref="D116:D117"/>
    <mergeCell ref="E116:E117"/>
    <mergeCell ref="D118:D119"/>
    <mergeCell ref="E118:E119"/>
    <mergeCell ref="B118:B119"/>
    <mergeCell ref="A118:A119"/>
  </mergeCells>
  <conditionalFormatting sqref="A7:B7">
    <cfRule type="expression" priority="1" stopIfTrue="1">
      <formula>FIND("*",CONCATENATE($B1,"*"))&lt;=LEN($B1)</formula>
    </cfRule>
  </conditionalFormatting>
  <hyperlinks>
    <hyperlink ref="C119" r:id="rId1"/>
    <hyperlink ref="C117" r:id="rId2"/>
    <hyperlink ref="C106" r:id="rId3"/>
    <hyperlink ref="C108" r:id="rId4"/>
    <hyperlink ref="C32" r:id="rId5"/>
  </hyperlinks>
  <pageMargins left="0.5" right="0.25" top="0.5" bottom="0.5" header="0.5" footer="0.5"/>
  <pageSetup fitToWidth="0" fitToHeight="0" orientation="portrait" cellComments="asDisplayed" horizontalDpi="1200" verticalDpi="1200" r:id="rId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EC_Closning_Agenda</vt:lpstr>
      <vt:lpstr>EC_Closning_Agenda!Print_Area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lastModifiedBy>DAmbrosia, John</cp:lastModifiedBy>
  <cp:revision>184</cp:revision>
  <cp:lastPrinted>2011-07-22T19:26:30Z</cp:lastPrinted>
  <dcterms:created xsi:type="dcterms:W3CDTF">2000-02-17T23:16:37Z</dcterms:created>
  <dcterms:modified xsi:type="dcterms:W3CDTF">2014-07-18T20:10:32Z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</Properties>
</file>