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60" windowHeight="15135" tabRatio="14"/>
  </bookViews>
  <sheets>
    <sheet name="EC Closning Agenda" sheetId="1" r:id="rId1"/>
  </sheets>
  <definedNames>
    <definedName name="_xlnm.Print_Area" localSheetId="0">'EC Closning Agenda'!$A$1:$F$104</definedName>
    <definedName name="Print_Area_MI">'EC Closning Agenda'!$A$1:$E$34</definedName>
    <definedName name="PRINT_AREA_MI_1">'EC Closning Agenda'!$A$1:$E$34</definedName>
  </definedNames>
  <calcPr calcId="125725"/>
</workbook>
</file>

<file path=xl/calcChain.xml><?xml version="1.0" encoding="utf-8"?>
<calcChain xmlns="http://schemas.openxmlformats.org/spreadsheetml/2006/main">
  <c r="A55" i="1"/>
  <c r="A54"/>
  <c r="A53"/>
  <c r="A79"/>
  <c r="A78"/>
  <c r="A77"/>
  <c r="A22"/>
  <c r="A21"/>
  <c r="A67"/>
  <c r="A44"/>
  <c r="A68" l="1"/>
  <c r="A69" s="1"/>
  <c r="A70" s="1"/>
  <c r="A89" l="1"/>
  <c r="A90" s="1"/>
  <c r="A91" s="1"/>
  <c r="A92" s="1"/>
  <c r="A93" s="1"/>
  <c r="A94" s="1"/>
  <c r="A95" s="1"/>
  <c r="A96" s="1"/>
  <c r="A97" s="1"/>
  <c r="A98" s="1"/>
  <c r="A99" s="1"/>
  <c r="A100" s="1"/>
  <c r="A25"/>
  <c r="A26" s="1"/>
  <c r="A27" s="1"/>
  <c r="A8"/>
  <c r="F8"/>
  <c r="F9" s="1"/>
  <c r="F10" s="1"/>
  <c r="F11" s="1"/>
  <c r="F12" s="1"/>
  <c r="F13" s="1"/>
  <c r="F14" s="1"/>
  <c r="F15" s="1"/>
  <c r="F16" s="1"/>
  <c r="F17" s="1"/>
  <c r="F18" s="1"/>
  <c r="A9"/>
  <c r="A11"/>
  <c r="A12" s="1"/>
  <c r="A14"/>
  <c r="A15" s="1"/>
  <c r="A45"/>
  <c r="A46" s="1"/>
  <c r="A47" s="1"/>
  <c r="A48" s="1"/>
  <c r="A49" s="1"/>
  <c r="A50" s="1"/>
  <c r="A51" s="1"/>
  <c r="A86"/>
  <c r="A52" l="1"/>
  <c r="A56" s="1"/>
  <c r="A57" s="1"/>
  <c r="A58" s="1"/>
  <c r="A59" s="1"/>
  <c r="A60" s="1"/>
  <c r="A61" s="1"/>
  <c r="A62" s="1"/>
  <c r="A63" s="1"/>
  <c r="A64" s="1"/>
  <c r="F19"/>
  <c r="F20" s="1"/>
  <c r="A16"/>
  <c r="A17" s="1"/>
  <c r="A18" s="1"/>
  <c r="A28"/>
  <c r="A29" s="1"/>
  <c r="A30" s="1"/>
  <c r="A31" s="1"/>
  <c r="A32" s="1"/>
  <c r="A33" s="1"/>
  <c r="F21" l="1"/>
  <c r="F22" s="1"/>
  <c r="F23" s="1"/>
  <c r="F24" s="1"/>
  <c r="F25" s="1"/>
  <c r="F26" s="1"/>
  <c r="F27" s="1"/>
  <c r="F28" s="1"/>
  <c r="F29" s="1"/>
  <c r="F30" s="1"/>
  <c r="F31" s="1"/>
  <c r="A34"/>
  <c r="A35" s="1"/>
  <c r="A36" s="1"/>
  <c r="A37" s="1"/>
  <c r="A38" s="1"/>
  <c r="A39" s="1"/>
  <c r="A19"/>
  <c r="A20" s="1"/>
  <c r="A40"/>
  <c r="A41" s="1"/>
  <c r="F32" l="1"/>
  <c r="F33" s="1"/>
  <c r="F34" s="1"/>
  <c r="F35" s="1"/>
  <c r="F36" s="1"/>
  <c r="F37" s="1"/>
  <c r="F38" s="1"/>
  <c r="F39" s="1"/>
  <c r="F40" s="1"/>
  <c r="F41" s="1"/>
  <c r="F42" l="1"/>
  <c r="F43" s="1"/>
  <c r="F44" s="1"/>
  <c r="F45" s="1"/>
  <c r="F46" s="1"/>
  <c r="F47" s="1"/>
  <c r="F48" s="1"/>
  <c r="F49" s="1"/>
  <c r="F50" l="1"/>
  <c r="F51" s="1"/>
  <c r="F52" s="1"/>
  <c r="A71"/>
  <c r="A72" s="1"/>
  <c r="A73" s="1"/>
  <c r="A74" s="1"/>
  <c r="A75" s="1"/>
  <c r="A76" s="1"/>
  <c r="A80" s="1"/>
  <c r="A81" s="1"/>
  <c r="A82" s="1"/>
  <c r="A83" s="1"/>
  <c r="F53" l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l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</calcChain>
</file>

<file path=xl/sharedStrings.xml><?xml version="1.0" encoding="utf-8"?>
<sst xmlns="http://schemas.openxmlformats.org/spreadsheetml/2006/main" count="250" uniqueCount="119">
  <si>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</si>
  <si>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</si>
  <si>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</si>
  <si>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</si>
  <si>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</si>
  <si>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</si>
  <si>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</si>
  <si>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</si>
  <si>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</si>
  <si>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</si>
  <si>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</si>
  <si>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</si>
  <si>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</si>
  <si>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LMSC Internal business</t>
  </si>
  <si>
    <t>DT</t>
  </si>
  <si>
    <t>802 Overview and Architecture report</t>
  </si>
  <si>
    <t>Gilb</t>
  </si>
  <si>
    <t>Rosdahl</t>
  </si>
  <si>
    <t>Treasurer's report</t>
  </si>
  <si>
    <t>IEEE Standards Board and Sponsor Ballot Items</t>
  </si>
  <si>
    <t>ME</t>
  </si>
  <si>
    <t>Law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</si>
  <si>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</si>
  <si>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</si>
  <si>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</si>
  <si>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</si>
  <si>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</si>
  <si>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</si>
  <si>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</si>
  <si>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</si>
  <si>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</si>
  <si>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Kraemer</t>
  </si>
  <si>
    <t>Network Services report</t>
  </si>
  <si>
    <t>Alfvin</t>
  </si>
  <si>
    <t>ADJOURN SEC MEETING</t>
  </si>
  <si>
    <t>Chaplin</t>
  </si>
  <si>
    <t>Marks</t>
  </si>
  <si>
    <t>Law / D'Ambrosia</t>
  </si>
  <si>
    <t>D'Ambrosia</t>
  </si>
  <si>
    <t>802.3bm, amendment for 40 Gb/s and 100 Gb/s Operation Over Fiber Optic Cables, forward to NesCom</t>
  </si>
  <si>
    <t>802.11aj, amendment for Enhancements for Very High Throughput to support one or more of the Chinese 40-50 GHz and 59-64 GHz frequency bands, forward to NesCom</t>
  </si>
  <si>
    <t>802.16.3, new standards for mobile broadband network performance measurements, forward to NesCom</t>
  </si>
  <si>
    <t>IEEE 802.3 EPON Protocol over a Coax (EPoC) PHY Study Group (2nd extension)</t>
  </si>
  <si>
    <t>IEEE 802.3, Next Generation BASE-T (new SG)</t>
  </si>
  <si>
    <t>IEEE P802.3 (IEEE 802.3bh) Ethernet Revision (conditional), to RevCom</t>
  </si>
  <si>
    <t>IEEE 802.3 Reduced Pair 1 Gb/s Ethernet Study Group (1st extension)*</t>
  </si>
  <si>
    <t>WG Officer Confirmation (802.18 Vice Chair, John Notor, 802.19 Vice Chair, Ivan Reede)*</t>
  </si>
  <si>
    <t>Electronic Tools</t>
  </si>
  <si>
    <t>P&amp;P Approval</t>
  </si>
  <si>
    <t>802.11ac PAR extension - 2yr extension</t>
  </si>
  <si>
    <t>Revision PAR: revision project for 802.11 to continue integrating completed amendments into 802.11-2012.</t>
  </si>
  <si>
    <t>IEEE 802 EC Interim Teleconference, 9, October 2012- 1300-1500 Eastern Daylight Time*</t>
  </si>
  <si>
    <t>Future Venues</t>
  </si>
  <si>
    <t>2012 Nov EC Workshop</t>
  </si>
  <si>
    <t>II*</t>
  </si>
  <si>
    <t>MI*</t>
  </si>
  <si>
    <t>Mody</t>
  </si>
  <si>
    <t>Jeffree</t>
  </si>
  <si>
    <t>802.1Q, revision PAR, Revision to IEEE 802.1Q-2011, forward to NesCom</t>
  </si>
  <si>
    <t>Smart Grid EC Study Group Report and TAG motion</t>
  </si>
  <si>
    <t>802.1AB, Corrigendum PAR, IEEE Standard 802.1AB-2009, forward to NesCom</t>
  </si>
  <si>
    <t>ME*</t>
  </si>
  <si>
    <t>FCC Public Notice - 902 - 928 MHZ, IEEE 802 Response, (Doc 18-12-0071-01)</t>
  </si>
  <si>
    <t>To approve IEEE 802.18-12-0068-03 under OM Subclause 8.2.1</t>
  </si>
  <si>
    <t>Mills / Law</t>
  </si>
  <si>
    <t>Global Standards Co-operation</t>
  </si>
  <si>
    <t>Update - 802 Principles for Industry Connections</t>
  </si>
  <si>
    <t>802.3bn , amendment for EPON Protocol over Coax Networks, forward to NesCom</t>
  </si>
  <si>
    <t>IEEE 802.3 Next Gen 40 and 100 Gb/s Optical Ethernet Study Group (3rd extension)</t>
  </si>
  <si>
    <t>IEEE 802.3 Ethernet Bandwidth Assesment (BWA) Industry Connection Activity, Motion to terminate</t>
  </si>
  <si>
    <t>IEEE 802.3, Higher Speed Ethernet Consensus Industry Connections Activity, ICAID Endorsement</t>
  </si>
  <si>
    <t>Press Release - Formation of IEEE 802.3 Next Generation BASE-T Study Group</t>
  </si>
  <si>
    <t>Confirm Bruce Kraemer as Head of Delegation to the ISO/IEC JTC1/SC6 meeting in Graz, Austria in Sept 2012</t>
  </si>
  <si>
    <t xml:space="preserve">IEEE 802.3, Liaison letter to ITU-T Study Group 15: Response to OTNT Standardization Work Plan letter
</t>
  </si>
  <si>
    <t xml:space="preserve">IEEE 802.3, Liaison letter to ITU-T Study Group 15: ANT Standardization Work Plan letter
</t>
  </si>
  <si>
    <t xml:space="preserve">IEEE 802.3, Liaison letter to IEC SC 46C: Response to generic specification for Twinax cables liaison letter
</t>
  </si>
  <si>
    <t xml:space="preserve">IEEE 802.3, Liaison letter to ITU-T Study Group 15:Completion of IEEE 802.3 Industry Connections Ethernet Bandwidth Assessment
</t>
  </si>
  <si>
    <t xml:space="preserve">Approval of IEEE 802/IEEE-SA International Program Communications Plan
</t>
  </si>
  <si>
    <t>802.16p, Forward to RevCom (conditional)</t>
  </si>
  <si>
    <t>802.16.1b, Forward to RevCom (conditional)</t>
  </si>
  <si>
    <t>802.16n, Forward to Sponsor Ballot (conditional)</t>
  </si>
  <si>
    <t>802.16.1a, Forward to Sponsor Ballot (conditional)</t>
  </si>
  <si>
    <t>Appeals report - no appeals</t>
  </si>
  <si>
    <t>President' s Council of Advisors on Science and Technology - Update on Government Held Spectrum</t>
  </si>
  <si>
    <t>IEEE 802.22.1-2010, Formation of Advanced Beaconing Study Group (new SG)</t>
  </si>
  <si>
    <t>6:00pm</t>
  </si>
  <si>
    <t>University Outreach Update</t>
  </si>
  <si>
    <t>Boyce</t>
  </si>
  <si>
    <t>ITU-T T&amp;R Liaison Implementation Plan</t>
  </si>
  <si>
    <t>Haasz</t>
  </si>
  <si>
    <t>Lynch / Marks</t>
  </si>
  <si>
    <t>Lynch /  Marks</t>
  </si>
  <si>
    <t>To approve IEEE 802.18-12-0070-02 under OM Subclause 8.2.1</t>
  </si>
  <si>
    <t>802.16q, amendment for multi-tier networks, forward to NesCom</t>
  </si>
  <si>
    <t>Status Update on Joint IEEE 802 / IETF Leadership Meeting</t>
  </si>
  <si>
    <t>Thaler</t>
  </si>
  <si>
    <t>v02</t>
  </si>
  <si>
    <t>Corporate membership of the IEEE-SA for 802</t>
  </si>
  <si>
    <t>IEEE 802.1, Formation of study group for 802.11 Bridging Support</t>
  </si>
  <si>
    <t>IEEE 802.1, P802.1Q/Cor-2 to RevCom (Conditional)</t>
  </si>
  <si>
    <t>IEEE 802.1, P802.1AC to RevCom (Unconditional)</t>
  </si>
  <si>
    <t>IEEE 802.1, P802.1AEbw to Sponsor Ballot (Unconditional)</t>
  </si>
  <si>
    <t>IEEE 802.1, P802 O&amp;A to Sponsor ballot (Conditional)</t>
  </si>
  <si>
    <t>IEEE 802.1, P802.1Q Revision PAR to NesCom</t>
  </si>
  <si>
    <t>IEEE 802.1, P802.1AB Corrigendum 1 PAR to NesCom</t>
  </si>
  <si>
    <t>IEEE 802.1, Withdraw the P802.1AXbq PAR</t>
  </si>
  <si>
    <t>Liaison response to the ITU liaison ols 358</t>
  </si>
  <si>
    <t>Liaison response to the ITU liaison ols 378</t>
  </si>
  <si>
    <t>802.11, China millimeter Wave SG (2rd extension)</t>
  </si>
  <si>
    <t>802.11, Infrastructure Service Discovery Group SG (2nd Extension)</t>
  </si>
  <si>
    <t>802.11, General Link Study Group (new SG)</t>
  </si>
  <si>
    <t>802.11ad, amendment, VHT Task Group to RevCom (conditional)</t>
  </si>
  <si>
    <t>Sponsor Solicitation</t>
  </si>
  <si>
    <t>Press Release - IEEE 802.11aa and 802.11ae</t>
  </si>
  <si>
    <t>Liaison documents for ISO/IEC JTC1/SC6 meeting in Graz, Austria in Sept 2012</t>
  </si>
  <si>
    <t>Liaison to IETF related to TRILL (MESH Protocol) and IANA</t>
  </si>
  <si>
    <t>Press Release - Publication of IEEE Std 802.3-2012 Revision</t>
  </si>
  <si>
    <t>IEEE 802.16, Broadband Wireless Access Metrology (1st Extension)</t>
  </si>
  <si>
    <t>802.16, WirelessMAN radio interface in Heterogeneous Networks (1st Extension)</t>
  </si>
</sst>
</file>

<file path=xl/styles.xml><?xml version="1.0" encoding="utf-8"?>
<styleSheet xmlns="http://schemas.openxmlformats.org/spreadsheetml/2006/main">
  <numFmts count="2">
    <numFmt numFmtId="164" formatCode="General\ "/>
    <numFmt numFmtId="165" formatCode="hh:mm\ AM/PM\ "/>
  </numFmts>
  <fonts count="24">
    <font>
      <sz val="12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Courier New"/>
      <family val="3"/>
    </font>
    <font>
      <sz val="8"/>
      <name val="Times New Roman"/>
      <family val="1"/>
    </font>
    <font>
      <sz val="12"/>
      <name val="Courier New"/>
      <family val="3"/>
    </font>
    <font>
      <b/>
      <sz val="8"/>
      <color theme="1"/>
      <name val="Times New Roman"/>
      <family val="1"/>
    </font>
    <font>
      <b/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2">
    <xf numFmtId="164" fontId="0" fillId="0" borderId="0"/>
    <xf numFmtId="164" fontId="1" fillId="2" borderId="0" applyBorder="0" applyAlignment="0" applyProtection="0"/>
    <xf numFmtId="164" fontId="1" fillId="3" borderId="0" applyBorder="0" applyAlignment="0" applyProtection="0"/>
    <xf numFmtId="164" fontId="1" fillId="4" borderId="0" applyBorder="0" applyAlignment="0" applyProtection="0"/>
    <xf numFmtId="164" fontId="1" fillId="5" borderId="0" applyBorder="0" applyAlignment="0" applyProtection="0"/>
    <xf numFmtId="164" fontId="1" fillId="6" borderId="0" applyBorder="0" applyAlignment="0" applyProtection="0"/>
    <xf numFmtId="164" fontId="1" fillId="4" borderId="0" applyBorder="0" applyAlignment="0" applyProtection="0"/>
    <xf numFmtId="164" fontId="1" fillId="6" borderId="0" applyBorder="0" applyAlignment="0" applyProtection="0"/>
    <xf numFmtId="164" fontId="1" fillId="3" borderId="0" applyBorder="0" applyAlignment="0" applyProtection="0"/>
    <xf numFmtId="164" fontId="1" fillId="7" borderId="0" applyBorder="0" applyAlignment="0" applyProtection="0"/>
    <xf numFmtId="164" fontId="1" fillId="8" borderId="0" applyBorder="0" applyAlignment="0" applyProtection="0"/>
    <xf numFmtId="164" fontId="1" fillId="6" borderId="0" applyBorder="0" applyAlignment="0" applyProtection="0"/>
    <xf numFmtId="164" fontId="1" fillId="4" borderId="0" applyBorder="0" applyAlignment="0" applyProtection="0"/>
    <xf numFmtId="164" fontId="2" fillId="6" borderId="0" applyBorder="0" applyAlignment="0" applyProtection="0"/>
    <xf numFmtId="164" fontId="2" fillId="9" borderId="0" applyBorder="0" applyAlignment="0" applyProtection="0"/>
    <xf numFmtId="164" fontId="2" fillId="10" borderId="0" applyBorder="0" applyAlignment="0" applyProtection="0"/>
    <xf numFmtId="164" fontId="2" fillId="8" borderId="0" applyBorder="0" applyAlignment="0" applyProtection="0"/>
    <xf numFmtId="164" fontId="2" fillId="6" borderId="0" applyBorder="0" applyAlignment="0" applyProtection="0"/>
    <xf numFmtId="164" fontId="2" fillId="3" borderId="0" applyBorder="0" applyAlignment="0" applyProtection="0"/>
    <xf numFmtId="164" fontId="2" fillId="11" borderId="0" applyBorder="0" applyAlignment="0" applyProtection="0"/>
    <xf numFmtId="164" fontId="2" fillId="9" borderId="0" applyBorder="0" applyAlignment="0" applyProtection="0"/>
    <xf numFmtId="164" fontId="2" fillId="10" borderId="0" applyBorder="0" applyAlignment="0" applyProtection="0"/>
    <xf numFmtId="164" fontId="2" fillId="12" borderId="0" applyBorder="0" applyAlignment="0" applyProtection="0"/>
    <xf numFmtId="164" fontId="2" fillId="13" borderId="0" applyBorder="0" applyAlignment="0" applyProtection="0"/>
    <xf numFmtId="164" fontId="2" fillId="14" borderId="0" applyBorder="0" applyAlignment="0" applyProtection="0"/>
    <xf numFmtId="164" fontId="3" fillId="15" borderId="0" applyBorder="0" applyAlignment="0" applyProtection="0"/>
    <xf numFmtId="164" fontId="4" fillId="16" borderId="1" applyAlignment="0" applyProtection="0"/>
    <xf numFmtId="164" fontId="5" fillId="17" borderId="2" applyAlignment="0" applyProtection="0"/>
    <xf numFmtId="164" fontId="6" fillId="0" borderId="0" applyBorder="0" applyAlignment="0" applyProtection="0"/>
    <xf numFmtId="164" fontId="7" fillId="6" borderId="0" applyBorder="0" applyAlignment="0" applyProtection="0"/>
    <xf numFmtId="164" fontId="8" fillId="0" borderId="3" applyAlignment="0" applyProtection="0"/>
    <xf numFmtId="164" fontId="9" fillId="0" borderId="4" applyAlignment="0" applyProtection="0"/>
    <xf numFmtId="164" fontId="10" fillId="0" borderId="5" applyAlignment="0" applyProtection="0"/>
    <xf numFmtId="164" fontId="10" fillId="0" borderId="0" applyBorder="0" applyAlignment="0" applyProtection="0"/>
    <xf numFmtId="164" fontId="11" fillId="7" borderId="1" applyAlignment="0" applyProtection="0"/>
    <xf numFmtId="164" fontId="12" fillId="0" borderId="6" applyAlignment="0" applyProtection="0"/>
    <xf numFmtId="164" fontId="13" fillId="7" borderId="0" applyBorder="0" applyAlignment="0" applyProtection="0"/>
    <xf numFmtId="164" fontId="21" fillId="4" borderId="7" applyAlignment="0" applyProtection="0"/>
    <xf numFmtId="164" fontId="14" fillId="16" borderId="8" applyAlignment="0" applyProtection="0"/>
    <xf numFmtId="164" fontId="15" fillId="0" borderId="0" applyBorder="0" applyAlignment="0" applyProtection="0"/>
    <xf numFmtId="164" fontId="16" fillId="0" borderId="9" applyAlignment="0" applyProtection="0"/>
    <xf numFmtId="164" fontId="12" fillId="0" borderId="0" applyBorder="0" applyAlignment="0" applyProtection="0"/>
  </cellStyleXfs>
  <cellXfs count="56">
    <xf numFmtId="164" fontId="0" fillId="0" borderId="0" xfId="0"/>
    <xf numFmtId="164" fontId="0" fillId="0" borderId="0" xfId="0" applyAlignment="1">
      <alignment vertical="top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horizontal="center" vertical="top"/>
    </xf>
    <xf numFmtId="164" fontId="0" fillId="0" borderId="0" xfId="0" applyAlignment="1">
      <alignment horizontal="right" vertical="top"/>
    </xf>
    <xf numFmtId="164" fontId="17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7" fillId="0" borderId="10" xfId="0" applyNumberFormat="1" applyFont="1" applyFill="1" applyBorder="1" applyAlignment="1" applyProtection="1">
      <alignment horizontal="center" vertical="top" wrapText="1"/>
    </xf>
    <xf numFmtId="1" fontId="18" fillId="0" borderId="10" xfId="0" applyNumberFormat="1" applyFont="1" applyBorder="1" applyAlignment="1">
      <alignment horizontal="center" vertical="top"/>
    </xf>
    <xf numFmtId="164" fontId="18" fillId="0" borderId="10" xfId="0" applyFont="1" applyBorder="1" applyAlignment="1">
      <alignment horizontal="right" vertical="top"/>
    </xf>
    <xf numFmtId="49" fontId="17" fillId="0" borderId="10" xfId="0" applyNumberFormat="1" applyFont="1" applyFill="1" applyBorder="1" applyAlignment="1" applyProtection="1">
      <alignment horizontal="left" vertical="top"/>
    </xf>
    <xf numFmtId="164" fontId="17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center" vertical="top"/>
    </xf>
    <xf numFmtId="165" fontId="18" fillId="0" borderId="10" xfId="0" applyNumberFormat="1" applyFont="1" applyBorder="1" applyAlignment="1" applyProtection="1">
      <alignment horizontal="right" vertical="top"/>
    </xf>
    <xf numFmtId="164" fontId="17" fillId="14" borderId="10" xfId="0" applyNumberFormat="1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center" vertical="top"/>
    </xf>
    <xf numFmtId="164" fontId="19" fillId="14" borderId="10" xfId="0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vertical="top"/>
    </xf>
    <xf numFmtId="164" fontId="17" fillId="18" borderId="10" xfId="0" applyNumberFormat="1" applyFont="1" applyFill="1" applyBorder="1" applyAlignment="1" applyProtection="1">
      <alignment horizontal="left" vertical="top"/>
    </xf>
    <xf numFmtId="164" fontId="17" fillId="18" borderId="10" xfId="0" applyNumberFormat="1" applyFont="1" applyFill="1" applyBorder="1" applyAlignment="1" applyProtection="1">
      <alignment horizontal="left" vertical="top" wrapText="1"/>
    </xf>
    <xf numFmtId="1" fontId="18" fillId="18" borderId="10" xfId="0" applyNumberFormat="1" applyFont="1" applyFill="1" applyBorder="1" applyAlignment="1">
      <alignment horizontal="center" vertical="top"/>
    </xf>
    <xf numFmtId="165" fontId="18" fillId="18" borderId="10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vertical="top"/>
    </xf>
    <xf numFmtId="164" fontId="18" fillId="0" borderId="10" xfId="0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7" fillId="0" borderId="0" xfId="0" applyNumberFormat="1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2" fontId="17" fillId="0" borderId="10" xfId="0" applyNumberFormat="1" applyFont="1" applyFill="1" applyBorder="1" applyAlignment="1" applyProtection="1">
      <alignment horizontal="left" vertical="top"/>
    </xf>
    <xf numFmtId="2" fontId="17" fillId="0" borderId="10" xfId="0" applyNumberFormat="1" applyFont="1" applyFill="1" applyBorder="1" applyAlignment="1" applyProtection="1">
      <alignment horizontal="left" vertical="top" wrapText="1"/>
    </xf>
    <xf numFmtId="1" fontId="17" fillId="0" borderId="10" xfId="0" applyNumberFormat="1" applyFont="1" applyFill="1" applyBorder="1" applyAlignment="1" applyProtection="1">
      <alignment horizontal="center" vertical="top"/>
    </xf>
    <xf numFmtId="164" fontId="17" fillId="0" borderId="11" xfId="0" applyNumberFormat="1" applyFont="1" applyFill="1" applyBorder="1" applyAlignment="1" applyProtection="1">
      <alignment horizontal="center" vertical="top" wrapText="1"/>
    </xf>
    <xf numFmtId="164" fontId="0" fillId="0" borderId="0" xfId="0" applyFill="1" applyAlignment="1">
      <alignment vertical="top"/>
    </xf>
    <xf numFmtId="1" fontId="18" fillId="0" borderId="10" xfId="0" applyNumberFormat="1" applyFont="1" applyFill="1" applyBorder="1" applyAlignment="1" applyProtection="1">
      <alignment horizontal="center" vertical="top"/>
    </xf>
    <xf numFmtId="164" fontId="0" fillId="0" borderId="0" xfId="0" applyFill="1"/>
    <xf numFmtId="164" fontId="20" fillId="0" borderId="0" xfId="0" applyFont="1" applyAlignment="1">
      <alignment vertical="top"/>
    </xf>
    <xf numFmtId="2" fontId="17" fillId="14" borderId="10" xfId="0" applyNumberFormat="1" applyFont="1" applyFill="1" applyBorder="1" applyAlignment="1" applyProtection="1">
      <alignment horizontal="left" vertical="top"/>
    </xf>
    <xf numFmtId="1" fontId="18" fillId="14" borderId="10" xfId="0" applyNumberFormat="1" applyFont="1" applyFill="1" applyBorder="1" applyAlignment="1" applyProtection="1">
      <alignment horizontal="center" vertical="top"/>
    </xf>
    <xf numFmtId="2" fontId="17" fillId="0" borderId="0" xfId="0" applyNumberFormat="1" applyFont="1" applyFill="1" applyBorder="1" applyAlignment="1" applyProtection="1">
      <alignment horizontal="left" vertical="top" wrapText="1"/>
    </xf>
    <xf numFmtId="2" fontId="17" fillId="20" borderId="10" xfId="0" applyNumberFormat="1" applyFont="1" applyFill="1" applyBorder="1" applyAlignment="1" applyProtection="1">
      <alignment horizontal="left" vertical="top"/>
    </xf>
    <xf numFmtId="2" fontId="17" fillId="20" borderId="10" xfId="0" applyNumberFormat="1" applyFont="1" applyFill="1" applyBorder="1" applyAlignment="1" applyProtection="1">
      <alignment horizontal="left" vertical="top" wrapText="1"/>
    </xf>
    <xf numFmtId="1" fontId="17" fillId="20" borderId="10" xfId="0" applyNumberFormat="1" applyFont="1" applyFill="1" applyBorder="1" applyAlignment="1" applyProtection="1">
      <alignment horizontal="center" vertical="top"/>
    </xf>
    <xf numFmtId="165" fontId="18" fillId="20" borderId="10" xfId="0" applyNumberFormat="1" applyFont="1" applyFill="1" applyBorder="1" applyAlignment="1" applyProtection="1">
      <alignment horizontal="right" vertical="top"/>
    </xf>
    <xf numFmtId="2" fontId="17" fillId="21" borderId="10" xfId="0" applyNumberFormat="1" applyFont="1" applyFill="1" applyBorder="1" applyAlignment="1" applyProtection="1">
      <alignment horizontal="left" vertical="top"/>
    </xf>
    <xf numFmtId="2" fontId="17" fillId="21" borderId="0" xfId="0" applyNumberFormat="1" applyFont="1" applyFill="1" applyBorder="1" applyAlignment="1" applyProtection="1">
      <alignment horizontal="left" vertical="top" wrapText="1"/>
    </xf>
    <xf numFmtId="1" fontId="17" fillId="21" borderId="10" xfId="0" applyNumberFormat="1" applyFont="1" applyFill="1" applyBorder="1" applyAlignment="1" applyProtection="1">
      <alignment horizontal="center" vertical="top"/>
    </xf>
    <xf numFmtId="164" fontId="0" fillId="21" borderId="0" xfId="0" applyFill="1" applyAlignment="1">
      <alignment vertical="top"/>
    </xf>
    <xf numFmtId="164" fontId="0" fillId="21" borderId="0" xfId="0" applyFill="1"/>
    <xf numFmtId="164" fontId="22" fillId="0" borderId="11" xfId="0" applyNumberFormat="1" applyFont="1" applyFill="1" applyBorder="1" applyAlignment="1" applyProtection="1">
      <alignment horizontal="center" vertical="top" wrapText="1"/>
    </xf>
    <xf numFmtId="2" fontId="17" fillId="20" borderId="0" xfId="0" applyNumberFormat="1" applyFont="1" applyFill="1" applyBorder="1" applyAlignment="1" applyProtection="1">
      <alignment horizontal="left" vertical="top" wrapText="1"/>
    </xf>
    <xf numFmtId="165" fontId="23" fillId="19" borderId="10" xfId="0" applyNumberFormat="1" applyFont="1" applyFill="1" applyBorder="1" applyAlignment="1" applyProtection="1">
      <alignment horizontal="right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b val="0"/>
        <condense val="0"/>
        <extend val="0"/>
        <sz val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2"/>
  <sheetViews>
    <sheetView tabSelected="1" zoomScaleNormal="100" workbookViewId="0">
      <selection activeCell="F101" sqref="F101"/>
    </sheetView>
  </sheetViews>
  <sheetFormatPr defaultColWidth="9.796875" defaultRowHeight="15.75"/>
  <cols>
    <col min="1" max="1" width="3.59765625" style="1" customWidth="1"/>
    <col min="2" max="2" width="2.8984375" style="1" customWidth="1"/>
    <col min="3" max="3" width="41.3984375" style="2" customWidth="1"/>
    <col min="4" max="4" width="9.19921875" style="1" customWidth="1"/>
    <col min="5" max="5" width="2.59765625" style="3" customWidth="1"/>
    <col min="6" max="6" width="6.59765625" style="4" customWidth="1"/>
    <col min="7" max="7" width="12.89843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/>
  </cols>
  <sheetData>
    <row r="1" spans="1:255" ht="12.95" customHeight="1">
      <c r="A1" s="5" t="s">
        <v>96</v>
      </c>
      <c r="B1" s="6"/>
      <c r="C1" s="7" t="s">
        <v>0</v>
      </c>
      <c r="D1" s="6"/>
      <c r="E1" s="8"/>
      <c r="F1" s="9"/>
    </row>
    <row r="2" spans="1:255" ht="13.35" customHeight="1">
      <c r="A2" s="6"/>
      <c r="B2" s="6"/>
      <c r="C2" s="7" t="s">
        <v>1</v>
      </c>
      <c r="D2" s="6"/>
      <c r="E2" s="8"/>
      <c r="F2" s="9"/>
    </row>
    <row r="3" spans="1:255" ht="12.4" customHeight="1">
      <c r="A3" s="6"/>
      <c r="B3" s="6"/>
      <c r="C3" s="7"/>
      <c r="D3" s="6"/>
      <c r="E3" s="8"/>
      <c r="F3" s="9"/>
    </row>
    <row r="4" spans="1:255" ht="21">
      <c r="A4" s="10" t="s">
        <v>2</v>
      </c>
      <c r="B4" s="11" t="s">
        <v>3</v>
      </c>
      <c r="C4" s="12" t="s">
        <v>4</v>
      </c>
      <c r="D4" s="6"/>
      <c r="E4" s="13" t="s">
        <v>3</v>
      </c>
      <c r="F4" s="14" t="s">
        <v>3</v>
      </c>
    </row>
    <row r="5" spans="1:255" ht="12.4" customHeight="1">
      <c r="A5" s="15"/>
      <c r="B5" s="16"/>
      <c r="C5" s="17" t="s">
        <v>5</v>
      </c>
      <c r="D5" s="18"/>
      <c r="E5" s="19"/>
      <c r="F5" s="20"/>
    </row>
    <row r="6" spans="1:255" ht="11.85" customHeight="1">
      <c r="A6" s="21"/>
      <c r="B6" s="22"/>
      <c r="C6" s="23" t="s">
        <v>6</v>
      </c>
      <c r="D6" s="21"/>
      <c r="E6" s="24"/>
      <c r="F6" s="25"/>
    </row>
    <row r="7" spans="1:255" s="30" customFormat="1" ht="10.5">
      <c r="A7" s="26"/>
      <c r="B7" s="11"/>
      <c r="C7" s="27"/>
      <c r="D7" s="26"/>
      <c r="E7" s="28"/>
      <c r="F7" s="29"/>
      <c r="H7" s="31"/>
      <c r="L7" s="32"/>
      <c r="N7" s="31"/>
      <c r="R7" s="32"/>
      <c r="T7" s="31"/>
      <c r="X7" s="32"/>
      <c r="Z7" s="31"/>
      <c r="AD7" s="32"/>
      <c r="AF7" s="31"/>
      <c r="AJ7" s="32"/>
      <c r="AL7" s="31"/>
      <c r="AP7" s="32"/>
      <c r="AR7" s="31"/>
      <c r="AV7" s="32"/>
      <c r="AX7" s="31"/>
      <c r="BB7" s="32"/>
      <c r="BD7" s="31"/>
      <c r="BH7" s="32"/>
      <c r="BJ7" s="31"/>
      <c r="BN7" s="32"/>
      <c r="BP7" s="31"/>
      <c r="BT7" s="32"/>
      <c r="BV7" s="31"/>
      <c r="BZ7" s="32"/>
      <c r="CB7" s="31"/>
      <c r="CF7" s="32"/>
      <c r="CH7" s="31"/>
      <c r="CL7" s="32"/>
      <c r="CN7" s="31"/>
      <c r="CR7" s="32"/>
      <c r="CT7" s="31"/>
      <c r="CX7" s="32"/>
      <c r="CZ7" s="31"/>
      <c r="DD7" s="32"/>
      <c r="DF7" s="31"/>
      <c r="DJ7" s="32"/>
      <c r="DL7" s="31"/>
      <c r="DP7" s="32"/>
      <c r="DR7" s="31"/>
      <c r="DV7" s="32"/>
      <c r="DX7" s="31"/>
      <c r="EB7" s="32"/>
      <c r="ED7" s="31"/>
      <c r="EH7" s="32"/>
      <c r="EJ7" s="31"/>
      <c r="EN7" s="32"/>
      <c r="EP7" s="31"/>
      <c r="ET7" s="32"/>
      <c r="EV7" s="31"/>
      <c r="EZ7" s="32"/>
      <c r="FB7" s="31"/>
      <c r="FF7" s="32"/>
      <c r="FH7" s="31"/>
      <c r="FL7" s="32"/>
      <c r="FN7" s="31"/>
      <c r="FR7" s="32"/>
      <c r="FT7" s="31"/>
      <c r="FX7" s="32"/>
      <c r="FZ7" s="31"/>
      <c r="GD7" s="32"/>
      <c r="GF7" s="31"/>
      <c r="GJ7" s="32"/>
      <c r="GL7" s="31"/>
      <c r="GP7" s="32"/>
      <c r="GR7" s="31"/>
      <c r="GV7" s="32"/>
      <c r="GX7" s="31"/>
      <c r="HB7" s="32"/>
      <c r="HD7" s="31"/>
      <c r="HH7" s="32"/>
      <c r="HJ7" s="31"/>
      <c r="HN7" s="32"/>
      <c r="HP7" s="31"/>
      <c r="HT7" s="32"/>
      <c r="HV7" s="31"/>
      <c r="HZ7" s="32"/>
      <c r="IB7" s="31"/>
      <c r="IF7" s="32"/>
      <c r="IH7" s="31"/>
      <c r="IL7" s="32"/>
      <c r="IN7" s="31"/>
      <c r="IR7" s="32"/>
      <c r="IT7" s="31"/>
    </row>
    <row r="8" spans="1:255">
      <c r="A8" s="33">
        <f>1</f>
        <v>1</v>
      </c>
      <c r="B8" s="33"/>
      <c r="C8" s="34" t="s">
        <v>7</v>
      </c>
      <c r="D8" s="33" t="s">
        <v>8</v>
      </c>
      <c r="E8" s="35">
        <v>1</v>
      </c>
      <c r="F8" s="14">
        <f>TIME(13,0,0)</f>
        <v>0.54166666666666663</v>
      </c>
    </row>
    <row r="9" spans="1:255">
      <c r="A9" s="33">
        <f>2</f>
        <v>2</v>
      </c>
      <c r="B9" s="33" t="s">
        <v>9</v>
      </c>
      <c r="C9" s="34" t="s">
        <v>10</v>
      </c>
      <c r="D9" s="33" t="s">
        <v>8</v>
      </c>
      <c r="E9" s="35">
        <v>10</v>
      </c>
      <c r="F9" s="14">
        <f t="shared" ref="F9:F101" si="0">F8+TIME(0,E8,0)</f>
        <v>0.54236111111111107</v>
      </c>
    </row>
    <row r="10" spans="1:255">
      <c r="A10" s="33"/>
      <c r="B10" s="33"/>
      <c r="C10" s="34"/>
      <c r="D10" s="33"/>
      <c r="E10" s="35"/>
      <c r="F10" s="14">
        <f t="shared" si="0"/>
        <v>0.54930555555555549</v>
      </c>
    </row>
    <row r="11" spans="1:255">
      <c r="A11" s="33">
        <f>3</f>
        <v>3</v>
      </c>
      <c r="B11" s="33" t="s">
        <v>11</v>
      </c>
      <c r="C11" s="34" t="s">
        <v>12</v>
      </c>
      <c r="D11" s="33" t="s">
        <v>8</v>
      </c>
      <c r="E11" s="35">
        <v>5</v>
      </c>
      <c r="F11" s="14">
        <f t="shared" si="0"/>
        <v>0.54930555555555549</v>
      </c>
    </row>
    <row r="12" spans="1:255" s="52" customFormat="1" ht="21">
      <c r="A12" s="44">
        <f>A11+0.01</f>
        <v>3.01</v>
      </c>
      <c r="B12" s="44" t="s">
        <v>55</v>
      </c>
      <c r="C12" s="45" t="s">
        <v>46</v>
      </c>
      <c r="D12" s="44" t="s">
        <v>8</v>
      </c>
      <c r="E12" s="46">
        <v>0</v>
      </c>
      <c r="F12" s="47">
        <f t="shared" si="0"/>
        <v>0.5527777777777777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</row>
    <row r="13" spans="1:255" s="52" customFormat="1" ht="16.5" thickBot="1">
      <c r="A13" s="48"/>
      <c r="B13" s="48"/>
      <c r="C13" s="49"/>
      <c r="D13" s="48"/>
      <c r="E13" s="50"/>
      <c r="F13" s="14">
        <f t="shared" si="0"/>
        <v>0.5527777777777777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</row>
    <row r="14" spans="1:255" ht="16.5" thickBot="1">
      <c r="A14" s="33">
        <f>4</f>
        <v>4</v>
      </c>
      <c r="B14" s="33"/>
      <c r="C14" s="36" t="s">
        <v>13</v>
      </c>
      <c r="D14" s="33"/>
      <c r="E14" s="35"/>
      <c r="F14" s="14">
        <f t="shared" si="0"/>
        <v>0.5527777777777777</v>
      </c>
    </row>
    <row r="15" spans="1:255">
      <c r="A15" s="33">
        <f>A14+0.01</f>
        <v>4.01</v>
      </c>
      <c r="B15" s="33" t="s">
        <v>14</v>
      </c>
      <c r="C15" s="34" t="s">
        <v>15</v>
      </c>
      <c r="D15" s="33" t="s">
        <v>16</v>
      </c>
      <c r="E15" s="35">
        <v>3</v>
      </c>
      <c r="F15" s="14">
        <f t="shared" si="0"/>
        <v>0.5527777777777777</v>
      </c>
    </row>
    <row r="16" spans="1:255" s="52" customFormat="1" ht="21">
      <c r="A16" s="44">
        <f t="shared" ref="A16:A22" si="1">A15+0.01</f>
        <v>4.0199999999999996</v>
      </c>
      <c r="B16" s="44" t="s">
        <v>54</v>
      </c>
      <c r="C16" s="45" t="s">
        <v>51</v>
      </c>
      <c r="D16" s="44" t="s">
        <v>17</v>
      </c>
      <c r="E16" s="46">
        <v>0</v>
      </c>
      <c r="F16" s="47">
        <f t="shared" si="0"/>
        <v>0.55486111111111103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</row>
    <row r="17" spans="1:6">
      <c r="A17" s="33">
        <f t="shared" si="1"/>
        <v>4.0299999999999994</v>
      </c>
      <c r="B17" s="33" t="s">
        <v>9</v>
      </c>
      <c r="C17" s="34" t="s">
        <v>18</v>
      </c>
      <c r="D17" s="33" t="s">
        <v>35</v>
      </c>
      <c r="E17" s="35">
        <v>5</v>
      </c>
      <c r="F17" s="14">
        <f t="shared" si="0"/>
        <v>0.55486111111111103</v>
      </c>
    </row>
    <row r="18" spans="1:6">
      <c r="A18" s="33">
        <f t="shared" si="1"/>
        <v>4.0399999999999991</v>
      </c>
      <c r="B18" s="33" t="s">
        <v>9</v>
      </c>
      <c r="C18" s="34" t="s">
        <v>48</v>
      </c>
      <c r="D18" s="33" t="s">
        <v>16</v>
      </c>
      <c r="E18" s="35">
        <v>10</v>
      </c>
      <c r="F18" s="14">
        <f t="shared" si="0"/>
        <v>0.55833333333333324</v>
      </c>
    </row>
    <row r="19" spans="1:6">
      <c r="A19" s="33">
        <f t="shared" si="1"/>
        <v>4.0499999999999989</v>
      </c>
      <c r="B19" s="33" t="s">
        <v>11</v>
      </c>
      <c r="C19" s="34" t="s">
        <v>66</v>
      </c>
      <c r="D19" s="33" t="s">
        <v>38</v>
      </c>
      <c r="E19" s="35">
        <v>5</v>
      </c>
      <c r="F19" s="14">
        <f t="shared" si="0"/>
        <v>0.56527777777777766</v>
      </c>
    </row>
    <row r="20" spans="1:6">
      <c r="A20" s="33">
        <f t="shared" si="1"/>
        <v>4.0599999999999987</v>
      </c>
      <c r="B20" s="33" t="s">
        <v>9</v>
      </c>
      <c r="C20" s="34" t="s">
        <v>52</v>
      </c>
      <c r="D20" s="33" t="s">
        <v>17</v>
      </c>
      <c r="E20" s="35">
        <v>10</v>
      </c>
      <c r="F20" s="14">
        <f t="shared" si="0"/>
        <v>0.56874999999999987</v>
      </c>
    </row>
    <row r="21" spans="1:6">
      <c r="A21" s="33">
        <f t="shared" si="1"/>
        <v>4.0699999999999985</v>
      </c>
      <c r="B21" s="33" t="s">
        <v>9</v>
      </c>
      <c r="C21" s="34" t="s">
        <v>112</v>
      </c>
      <c r="D21" s="33" t="s">
        <v>17</v>
      </c>
      <c r="E21" s="35">
        <v>5</v>
      </c>
      <c r="F21" s="14">
        <f t="shared" si="0"/>
        <v>0.57569444444444429</v>
      </c>
    </row>
    <row r="22" spans="1:6">
      <c r="A22" s="33">
        <f t="shared" si="1"/>
        <v>4.0799999999999983</v>
      </c>
      <c r="B22" s="33" t="s">
        <v>9</v>
      </c>
      <c r="C22" s="34" t="s">
        <v>53</v>
      </c>
      <c r="D22" s="33" t="s">
        <v>17</v>
      </c>
      <c r="E22" s="35">
        <v>5</v>
      </c>
      <c r="F22" s="14">
        <f t="shared" si="0"/>
        <v>0.5791666666666665</v>
      </c>
    </row>
    <row r="23" spans="1:6" ht="16.5" thickBot="1">
      <c r="A23" s="33"/>
      <c r="B23" s="33"/>
      <c r="C23" s="43"/>
      <c r="D23" s="33"/>
      <c r="E23" s="35"/>
      <c r="F23" s="14">
        <f t="shared" si="0"/>
        <v>0.58263888888888871</v>
      </c>
    </row>
    <row r="24" spans="1:6" ht="16.5" thickBot="1">
      <c r="A24" s="33">
        <v>5</v>
      </c>
      <c r="B24" s="6"/>
      <c r="C24" s="53" t="s">
        <v>19</v>
      </c>
      <c r="D24" s="11"/>
      <c r="E24" s="13"/>
      <c r="F24" s="14">
        <f t="shared" si="0"/>
        <v>0.58263888888888871</v>
      </c>
    </row>
    <row r="25" spans="1:6" ht="21">
      <c r="A25" s="33">
        <f>A24+0.01</f>
        <v>5.01</v>
      </c>
      <c r="B25" s="33" t="s">
        <v>20</v>
      </c>
      <c r="C25" s="34" t="s">
        <v>67</v>
      </c>
      <c r="D25" s="33" t="s">
        <v>21</v>
      </c>
      <c r="E25" s="35">
        <v>5</v>
      </c>
      <c r="F25" s="14">
        <f t="shared" si="0"/>
        <v>0.58263888888888871</v>
      </c>
    </row>
    <row r="26" spans="1:6" ht="21">
      <c r="A26" s="33">
        <f t="shared" ref="A26:A41" si="2">A25+0.01</f>
        <v>5.0199999999999996</v>
      </c>
      <c r="B26" s="33" t="s">
        <v>20</v>
      </c>
      <c r="C26" s="34" t="s">
        <v>39</v>
      </c>
      <c r="D26" s="33" t="s">
        <v>21</v>
      </c>
      <c r="E26" s="35">
        <v>5</v>
      </c>
      <c r="F26" s="14">
        <f t="shared" si="0"/>
        <v>0.58611111111111092</v>
      </c>
    </row>
    <row r="27" spans="1:6">
      <c r="A27" s="33">
        <f t="shared" si="2"/>
        <v>5.0299999999999994</v>
      </c>
      <c r="B27" s="33" t="s">
        <v>20</v>
      </c>
      <c r="C27" s="34" t="s">
        <v>44</v>
      </c>
      <c r="D27" s="33" t="s">
        <v>21</v>
      </c>
      <c r="E27" s="35">
        <v>5</v>
      </c>
      <c r="F27" s="14">
        <f t="shared" si="0"/>
        <v>0.58958333333333313</v>
      </c>
    </row>
    <row r="28" spans="1:6">
      <c r="A28" s="33">
        <f t="shared" si="2"/>
        <v>5.0399999999999991</v>
      </c>
      <c r="B28" s="33"/>
      <c r="C28" s="34"/>
      <c r="D28" s="33"/>
      <c r="E28" s="35"/>
      <c r="F28" s="29">
        <f t="shared" si="0"/>
        <v>0.59305555555555534</v>
      </c>
    </row>
    <row r="29" spans="1:6" ht="31.5">
      <c r="A29" s="33">
        <f t="shared" si="2"/>
        <v>5.0499999999999989</v>
      </c>
      <c r="B29" s="33" t="s">
        <v>20</v>
      </c>
      <c r="C29" s="34" t="s">
        <v>40</v>
      </c>
      <c r="D29" s="33" t="s">
        <v>31</v>
      </c>
      <c r="E29" s="35">
        <v>5</v>
      </c>
      <c r="F29" s="29">
        <f t="shared" si="0"/>
        <v>0.59305555555555534</v>
      </c>
    </row>
    <row r="30" spans="1:6">
      <c r="A30" s="33">
        <f t="shared" si="2"/>
        <v>5.0599999999999987</v>
      </c>
      <c r="B30" s="33" t="s">
        <v>20</v>
      </c>
      <c r="C30" s="34" t="s">
        <v>49</v>
      </c>
      <c r="D30" s="33" t="s">
        <v>31</v>
      </c>
      <c r="E30" s="35">
        <v>5</v>
      </c>
      <c r="F30" s="29">
        <f t="shared" si="0"/>
        <v>0.59652777777777755</v>
      </c>
    </row>
    <row r="31" spans="1:6" ht="21">
      <c r="A31" s="33">
        <f t="shared" si="2"/>
        <v>5.0699999999999985</v>
      </c>
      <c r="B31" s="33" t="s">
        <v>20</v>
      </c>
      <c r="C31" s="34" t="s">
        <v>50</v>
      </c>
      <c r="D31" s="33" t="s">
        <v>31</v>
      </c>
      <c r="E31" s="35">
        <v>5</v>
      </c>
      <c r="F31" s="29">
        <f t="shared" si="0"/>
        <v>0.59999999999999976</v>
      </c>
    </row>
    <row r="32" spans="1:6">
      <c r="A32" s="33">
        <f t="shared" si="2"/>
        <v>5.0799999999999983</v>
      </c>
      <c r="B32" s="33" t="s">
        <v>20</v>
      </c>
      <c r="C32" s="34" t="s">
        <v>111</v>
      </c>
      <c r="D32" s="33" t="s">
        <v>31</v>
      </c>
      <c r="E32" s="35">
        <v>5</v>
      </c>
      <c r="F32" s="29">
        <f t="shared" si="0"/>
        <v>0.60347222222222197</v>
      </c>
    </row>
    <row r="33" spans="1:255" ht="21">
      <c r="A33" s="33">
        <f t="shared" si="2"/>
        <v>5.0899999999999981</v>
      </c>
      <c r="B33" s="33" t="s">
        <v>20</v>
      </c>
      <c r="C33" s="34" t="s">
        <v>41</v>
      </c>
      <c r="D33" s="33" t="s">
        <v>36</v>
      </c>
      <c r="E33" s="35">
        <v>5</v>
      </c>
      <c r="F33" s="29">
        <f t="shared" si="0"/>
        <v>0.60694444444444418</v>
      </c>
    </row>
    <row r="34" spans="1:255">
      <c r="A34" s="33">
        <f t="shared" si="2"/>
        <v>5.0999999999999979</v>
      </c>
      <c r="B34" s="33" t="s">
        <v>20</v>
      </c>
      <c r="C34" s="34" t="s">
        <v>93</v>
      </c>
      <c r="D34" s="33" t="s">
        <v>36</v>
      </c>
      <c r="E34" s="35">
        <v>5</v>
      </c>
      <c r="F34" s="29">
        <f t="shared" si="0"/>
        <v>0.61041666666666639</v>
      </c>
    </row>
    <row r="35" spans="1:255">
      <c r="A35" s="33">
        <f t="shared" si="2"/>
        <v>5.1099999999999977</v>
      </c>
      <c r="B35" s="33" t="s">
        <v>20</v>
      </c>
      <c r="C35" s="34" t="s">
        <v>78</v>
      </c>
      <c r="D35" s="33" t="s">
        <v>36</v>
      </c>
      <c r="E35" s="35">
        <v>5</v>
      </c>
      <c r="F35" s="29">
        <f t="shared" si="0"/>
        <v>0.6138888888888886</v>
      </c>
      <c r="G35" s="37"/>
      <c r="H35" s="37"/>
      <c r="I35" s="37"/>
      <c r="J35" s="37"/>
    </row>
    <row r="36" spans="1:255">
      <c r="A36" s="33">
        <f t="shared" si="2"/>
        <v>5.1199999999999974</v>
      </c>
      <c r="B36" s="33" t="s">
        <v>20</v>
      </c>
      <c r="C36" s="43" t="s">
        <v>79</v>
      </c>
      <c r="D36" s="33" t="s">
        <v>36</v>
      </c>
      <c r="E36" s="35">
        <v>5</v>
      </c>
      <c r="F36" s="29">
        <f t="shared" ref="F36:F38" si="3">F35+TIME(0,E35,0)</f>
        <v>0.61736111111111081</v>
      </c>
      <c r="G36" s="37"/>
      <c r="H36" s="37"/>
      <c r="I36" s="37"/>
      <c r="J36" s="37"/>
    </row>
    <row r="37" spans="1:255">
      <c r="A37" s="33">
        <f t="shared" si="2"/>
        <v>5.1299999999999972</v>
      </c>
      <c r="B37" s="33" t="s">
        <v>20</v>
      </c>
      <c r="C37" s="43" t="s">
        <v>80</v>
      </c>
      <c r="D37" s="33" t="s">
        <v>36</v>
      </c>
      <c r="E37" s="35">
        <v>5</v>
      </c>
      <c r="F37" s="29">
        <f t="shared" si="3"/>
        <v>0.62083333333333302</v>
      </c>
      <c r="G37" s="37"/>
      <c r="H37" s="37"/>
      <c r="I37" s="37"/>
      <c r="J37" s="37"/>
    </row>
    <row r="38" spans="1:255">
      <c r="A38" s="33">
        <f t="shared" si="2"/>
        <v>5.139999999999997</v>
      </c>
      <c r="B38" s="33" t="s">
        <v>20</v>
      </c>
      <c r="C38" s="43" t="s">
        <v>81</v>
      </c>
      <c r="D38" s="33" t="s">
        <v>36</v>
      </c>
      <c r="E38" s="35">
        <v>5</v>
      </c>
      <c r="F38" s="29">
        <f t="shared" si="3"/>
        <v>0.62430555555555522</v>
      </c>
      <c r="G38" s="37"/>
      <c r="H38" s="37"/>
      <c r="I38" s="37"/>
      <c r="J38" s="37"/>
    </row>
    <row r="39" spans="1:255">
      <c r="A39" s="33">
        <f t="shared" si="2"/>
        <v>5.1499999999999968</v>
      </c>
      <c r="B39" s="33"/>
      <c r="C39" s="43"/>
      <c r="D39" s="33"/>
      <c r="E39" s="35"/>
      <c r="F39" s="29">
        <f t="shared" si="0"/>
        <v>0.62777777777777743</v>
      </c>
      <c r="G39" s="37"/>
      <c r="H39" s="37"/>
      <c r="I39" s="37"/>
      <c r="J39" s="37"/>
    </row>
    <row r="40" spans="1:255">
      <c r="A40" s="33">
        <f t="shared" si="2"/>
        <v>5.1599999999999966</v>
      </c>
      <c r="B40" s="33" t="s">
        <v>20</v>
      </c>
      <c r="C40" s="43" t="s">
        <v>58</v>
      </c>
      <c r="D40" s="33" t="s">
        <v>57</v>
      </c>
      <c r="E40" s="35">
        <v>5</v>
      </c>
      <c r="F40" s="29">
        <f t="shared" si="0"/>
        <v>0.62777777777777743</v>
      </c>
      <c r="G40" s="37"/>
      <c r="H40" s="37"/>
      <c r="I40" s="37"/>
      <c r="J40" s="37"/>
    </row>
    <row r="41" spans="1:255" ht="21">
      <c r="A41" s="33">
        <f t="shared" si="2"/>
        <v>5.1699999999999964</v>
      </c>
      <c r="B41" s="33" t="s">
        <v>20</v>
      </c>
      <c r="C41" s="43" t="s">
        <v>60</v>
      </c>
      <c r="D41" s="33" t="s">
        <v>57</v>
      </c>
      <c r="E41" s="35">
        <v>5</v>
      </c>
      <c r="F41" s="29">
        <f t="shared" si="0"/>
        <v>0.63124999999999964</v>
      </c>
      <c r="G41" s="37"/>
      <c r="H41" s="37"/>
      <c r="I41" s="37"/>
      <c r="J41" s="37"/>
    </row>
    <row r="42" spans="1:255" ht="16.5" thickBot="1">
      <c r="A42" s="33"/>
      <c r="B42" s="33"/>
      <c r="C42" s="43"/>
      <c r="D42" s="33"/>
      <c r="E42" s="35"/>
      <c r="F42" s="29">
        <f t="shared" si="0"/>
        <v>0.63472222222222185</v>
      </c>
      <c r="G42" s="37"/>
      <c r="H42" s="37"/>
      <c r="I42" s="37"/>
      <c r="J42" s="37"/>
    </row>
    <row r="43" spans="1:255" ht="16.5" thickBot="1">
      <c r="A43" s="33">
        <v>6</v>
      </c>
      <c r="B43" s="26"/>
      <c r="C43" s="36" t="s">
        <v>22</v>
      </c>
      <c r="D43" s="11"/>
      <c r="E43" s="38"/>
      <c r="F43" s="29">
        <f t="shared" si="0"/>
        <v>0.63472222222222185</v>
      </c>
    </row>
    <row r="44" spans="1:255" ht="21">
      <c r="A44" s="33">
        <f t="shared" ref="A44" si="4">A43+0.01</f>
        <v>6.01</v>
      </c>
      <c r="B44" s="33" t="s">
        <v>9</v>
      </c>
      <c r="C44" s="34" t="s">
        <v>68</v>
      </c>
      <c r="D44" s="33" t="s">
        <v>21</v>
      </c>
      <c r="E44" s="35">
        <v>5</v>
      </c>
      <c r="F44" s="29">
        <f t="shared" si="0"/>
        <v>0.63472222222222185</v>
      </c>
    </row>
    <row r="45" spans="1:255" ht="21">
      <c r="A45" s="33">
        <f t="shared" ref="A45:A55" si="5">A44+0.01</f>
        <v>6.02</v>
      </c>
      <c r="B45" s="33" t="s">
        <v>9</v>
      </c>
      <c r="C45" s="34" t="s">
        <v>42</v>
      </c>
      <c r="D45" s="33" t="s">
        <v>21</v>
      </c>
      <c r="E45" s="35">
        <v>5</v>
      </c>
      <c r="F45" s="29">
        <f t="shared" si="0"/>
        <v>0.63819444444444406</v>
      </c>
    </row>
    <row r="46" spans="1:255" s="52" customFormat="1">
      <c r="A46" s="44">
        <f t="shared" si="5"/>
        <v>6.0299999999999994</v>
      </c>
      <c r="B46" s="44" t="s">
        <v>55</v>
      </c>
      <c r="C46" s="45" t="s">
        <v>45</v>
      </c>
      <c r="D46" s="44" t="s">
        <v>21</v>
      </c>
      <c r="E46" s="46">
        <v>0</v>
      </c>
      <c r="F46" s="47">
        <f t="shared" si="0"/>
        <v>0.64166666666666627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</row>
    <row r="47" spans="1:255">
      <c r="A47" s="33">
        <f t="shared" si="5"/>
        <v>6.0399999999999991</v>
      </c>
      <c r="B47" s="33" t="s">
        <v>9</v>
      </c>
      <c r="C47" s="34" t="s">
        <v>43</v>
      </c>
      <c r="D47" s="33" t="s">
        <v>21</v>
      </c>
      <c r="E47" s="35">
        <v>5</v>
      </c>
      <c r="F47" s="29">
        <f t="shared" si="0"/>
        <v>0.64166666666666627</v>
      </c>
    </row>
    <row r="48" spans="1:255" ht="21">
      <c r="A48" s="33">
        <f t="shared" si="5"/>
        <v>6.0499999999999989</v>
      </c>
      <c r="B48" s="33" t="s">
        <v>20</v>
      </c>
      <c r="C48" s="34" t="s">
        <v>69</v>
      </c>
      <c r="D48" s="33" t="s">
        <v>37</v>
      </c>
      <c r="E48" s="35">
        <v>5</v>
      </c>
      <c r="F48" s="29">
        <f t="shared" si="0"/>
        <v>0.64513888888888848</v>
      </c>
    </row>
    <row r="49" spans="1:6" ht="21">
      <c r="A49" s="33">
        <f t="shared" si="5"/>
        <v>6.0599999999999987</v>
      </c>
      <c r="B49" s="33" t="s">
        <v>20</v>
      </c>
      <c r="C49" s="43" t="s">
        <v>70</v>
      </c>
      <c r="D49" s="33" t="s">
        <v>37</v>
      </c>
      <c r="E49" s="35">
        <v>5</v>
      </c>
      <c r="F49" s="29">
        <f t="shared" si="0"/>
        <v>0.64861111111111069</v>
      </c>
    </row>
    <row r="50" spans="1:6">
      <c r="A50" s="33">
        <f t="shared" si="5"/>
        <v>6.0699999999999985</v>
      </c>
      <c r="B50" s="33" t="s">
        <v>9</v>
      </c>
      <c r="C50" s="43" t="s">
        <v>108</v>
      </c>
      <c r="D50" s="33" t="s">
        <v>31</v>
      </c>
      <c r="E50" s="35">
        <v>5</v>
      </c>
      <c r="F50" s="29">
        <f t="shared" si="0"/>
        <v>0.6520833333333329</v>
      </c>
    </row>
    <row r="51" spans="1:6">
      <c r="A51" s="33">
        <f t="shared" si="5"/>
        <v>6.0799999999999983</v>
      </c>
      <c r="B51" s="33" t="s">
        <v>9</v>
      </c>
      <c r="C51" s="43" t="s">
        <v>109</v>
      </c>
      <c r="D51" s="33" t="s">
        <v>31</v>
      </c>
      <c r="E51" s="35">
        <v>5</v>
      </c>
      <c r="F51" s="29">
        <f t="shared" si="0"/>
        <v>0.65555555555555511</v>
      </c>
    </row>
    <row r="52" spans="1:6">
      <c r="A52" s="33">
        <f t="shared" si="5"/>
        <v>6.0899999999999981</v>
      </c>
      <c r="B52" s="33" t="s">
        <v>9</v>
      </c>
      <c r="C52" s="43" t="s">
        <v>110</v>
      </c>
      <c r="D52" s="33" t="s">
        <v>31</v>
      </c>
      <c r="E52" s="35">
        <v>5</v>
      </c>
      <c r="F52" s="29">
        <f t="shared" si="0"/>
        <v>0.65902777777777732</v>
      </c>
    </row>
    <row r="53" spans="1:6">
      <c r="A53" s="44">
        <f t="shared" si="5"/>
        <v>6.0999999999999979</v>
      </c>
      <c r="B53" s="44" t="s">
        <v>55</v>
      </c>
      <c r="C53" s="54" t="s">
        <v>117</v>
      </c>
      <c r="D53" s="44" t="s">
        <v>36</v>
      </c>
      <c r="E53" s="46">
        <v>0</v>
      </c>
      <c r="F53" s="47">
        <f t="shared" si="0"/>
        <v>0.66249999999999953</v>
      </c>
    </row>
    <row r="54" spans="1:6" ht="21">
      <c r="A54" s="44">
        <f t="shared" si="5"/>
        <v>6.1099999999999977</v>
      </c>
      <c r="B54" s="44" t="s">
        <v>55</v>
      </c>
      <c r="C54" s="54" t="s">
        <v>118</v>
      </c>
      <c r="D54" s="44" t="s">
        <v>36</v>
      </c>
      <c r="E54" s="46">
        <v>0</v>
      </c>
      <c r="F54" s="47">
        <f t="shared" si="0"/>
        <v>0.66249999999999953</v>
      </c>
    </row>
    <row r="55" spans="1:6">
      <c r="A55" s="33">
        <f t="shared" si="5"/>
        <v>6.1199999999999974</v>
      </c>
      <c r="B55" s="33" t="s">
        <v>9</v>
      </c>
      <c r="C55" s="43" t="s">
        <v>84</v>
      </c>
      <c r="D55" s="33" t="s">
        <v>56</v>
      </c>
      <c r="E55" s="35">
        <v>5</v>
      </c>
      <c r="F55" s="29">
        <f t="shared" si="0"/>
        <v>0.66249999999999953</v>
      </c>
    </row>
    <row r="56" spans="1:6">
      <c r="A56" s="33">
        <f t="shared" ref="A56:A64" si="6">A55+0.01</f>
        <v>6.1299999999999972</v>
      </c>
      <c r="B56" s="33" t="s">
        <v>9</v>
      </c>
      <c r="C56" s="34" t="s">
        <v>59</v>
      </c>
      <c r="D56" s="33" t="s">
        <v>16</v>
      </c>
      <c r="E56" s="35">
        <v>10</v>
      </c>
      <c r="F56" s="29">
        <f t="shared" si="0"/>
        <v>0.66597222222222174</v>
      </c>
    </row>
    <row r="57" spans="1:6">
      <c r="A57" s="33">
        <f t="shared" si="6"/>
        <v>6.139999999999997</v>
      </c>
      <c r="B57" s="33" t="s">
        <v>9</v>
      </c>
      <c r="C57" s="43" t="s">
        <v>98</v>
      </c>
      <c r="D57" s="33" t="s">
        <v>57</v>
      </c>
      <c r="E57" s="35">
        <v>5</v>
      </c>
      <c r="F57" s="29">
        <f t="shared" si="0"/>
        <v>0.67291666666666616</v>
      </c>
    </row>
    <row r="58" spans="1:6">
      <c r="A58" s="33">
        <f t="shared" si="6"/>
        <v>6.1499999999999968</v>
      </c>
      <c r="B58" s="33" t="s">
        <v>20</v>
      </c>
      <c r="C58" s="43" t="s">
        <v>99</v>
      </c>
      <c r="D58" s="33" t="s">
        <v>57</v>
      </c>
      <c r="E58" s="35">
        <v>5</v>
      </c>
      <c r="F58" s="29">
        <f t="shared" si="0"/>
        <v>0.67638888888888837</v>
      </c>
    </row>
    <row r="59" spans="1:6">
      <c r="A59" s="33">
        <f t="shared" si="6"/>
        <v>6.1599999999999966</v>
      </c>
      <c r="B59" s="33" t="s">
        <v>20</v>
      </c>
      <c r="C59" s="43" t="s">
        <v>100</v>
      </c>
      <c r="D59" s="33" t="s">
        <v>57</v>
      </c>
      <c r="E59" s="35">
        <v>5</v>
      </c>
      <c r="F59" s="29">
        <f t="shared" si="0"/>
        <v>0.67986111111111058</v>
      </c>
    </row>
    <row r="60" spans="1:6">
      <c r="A60" s="33">
        <f t="shared" si="6"/>
        <v>6.1699999999999964</v>
      </c>
      <c r="B60" s="33" t="s">
        <v>20</v>
      </c>
      <c r="C60" s="43" t="s">
        <v>101</v>
      </c>
      <c r="D60" s="33" t="s">
        <v>57</v>
      </c>
      <c r="E60" s="35">
        <v>5</v>
      </c>
      <c r="F60" s="29">
        <f t="shared" si="0"/>
        <v>0.68333333333333279</v>
      </c>
    </row>
    <row r="61" spans="1:6">
      <c r="A61" s="33">
        <f t="shared" si="6"/>
        <v>6.1799999999999962</v>
      </c>
      <c r="B61" s="33" t="s">
        <v>20</v>
      </c>
      <c r="C61" s="43" t="s">
        <v>102</v>
      </c>
      <c r="D61" s="33" t="s">
        <v>57</v>
      </c>
      <c r="E61" s="35">
        <v>5</v>
      </c>
      <c r="F61" s="29">
        <f t="shared" si="0"/>
        <v>0.686805555555555</v>
      </c>
    </row>
    <row r="62" spans="1:6">
      <c r="A62" s="33">
        <f t="shared" si="6"/>
        <v>6.1899999999999959</v>
      </c>
      <c r="B62" s="33" t="s">
        <v>20</v>
      </c>
      <c r="C62" s="43" t="s">
        <v>103</v>
      </c>
      <c r="D62" s="33" t="s">
        <v>57</v>
      </c>
      <c r="E62" s="35">
        <v>5</v>
      </c>
      <c r="F62" s="29">
        <f t="shared" si="0"/>
        <v>0.69027777777777721</v>
      </c>
    </row>
    <row r="63" spans="1:6">
      <c r="A63" s="33">
        <f t="shared" si="6"/>
        <v>6.1999999999999957</v>
      </c>
      <c r="B63" s="33" t="s">
        <v>20</v>
      </c>
      <c r="C63" s="43" t="s">
        <v>104</v>
      </c>
      <c r="D63" s="33" t="s">
        <v>57</v>
      </c>
      <c r="E63" s="35">
        <v>5</v>
      </c>
      <c r="F63" s="29">
        <f t="shared" si="0"/>
        <v>0.69374999999999942</v>
      </c>
    </row>
    <row r="64" spans="1:6">
      <c r="A64" s="33">
        <f t="shared" si="6"/>
        <v>6.2099999999999955</v>
      </c>
      <c r="B64" s="33" t="s">
        <v>20</v>
      </c>
      <c r="C64" s="43" t="s">
        <v>105</v>
      </c>
      <c r="D64" s="33" t="s">
        <v>57</v>
      </c>
      <c r="E64" s="35">
        <v>5</v>
      </c>
      <c r="F64" s="29">
        <f t="shared" si="0"/>
        <v>0.69722222222222163</v>
      </c>
    </row>
    <row r="65" spans="1:256" ht="16.5" thickBot="1">
      <c r="A65" s="33"/>
      <c r="B65" s="33"/>
      <c r="C65" s="43"/>
      <c r="D65" s="33"/>
      <c r="E65" s="35"/>
      <c r="F65" s="29">
        <f t="shared" si="0"/>
        <v>0.70069444444444384</v>
      </c>
    </row>
    <row r="66" spans="1:256" s="37" customFormat="1" ht="16.5" thickBot="1">
      <c r="A66" s="33">
        <v>7</v>
      </c>
      <c r="B66" s="33"/>
      <c r="C66" s="36" t="s">
        <v>23</v>
      </c>
      <c r="D66" s="33"/>
      <c r="E66" s="35"/>
      <c r="F66" s="29">
        <f t="shared" si="0"/>
        <v>0.70069444444444384</v>
      </c>
      <c r="IV66" s="39"/>
    </row>
    <row r="67" spans="1:256" s="37" customFormat="1" ht="21">
      <c r="A67" s="33">
        <f t="shared" ref="A67" si="7">A66+0.01</f>
        <v>7.01</v>
      </c>
      <c r="B67" s="33" t="s">
        <v>9</v>
      </c>
      <c r="C67" s="34" t="s">
        <v>71</v>
      </c>
      <c r="D67" s="33" t="s">
        <v>21</v>
      </c>
      <c r="E67" s="35">
        <v>5</v>
      </c>
      <c r="F67" s="29">
        <f t="shared" si="0"/>
        <v>0.70069444444444384</v>
      </c>
      <c r="IV67" s="39"/>
    </row>
    <row r="68" spans="1:256" s="37" customFormat="1">
      <c r="A68" s="33">
        <f>A67+0.01</f>
        <v>7.02</v>
      </c>
      <c r="B68" s="33" t="s">
        <v>9</v>
      </c>
      <c r="C68" s="43" t="s">
        <v>116</v>
      </c>
      <c r="D68" s="33" t="s">
        <v>21</v>
      </c>
      <c r="E68" s="35">
        <v>5</v>
      </c>
      <c r="F68" s="29">
        <f>F67+TIME(0,E67,0)</f>
        <v>0.70416666666666605</v>
      </c>
      <c r="IV68" s="39"/>
    </row>
    <row r="69" spans="1:256" s="37" customFormat="1" ht="31.5">
      <c r="A69" s="44">
        <f>A68+0.01</f>
        <v>7.0299999999999994</v>
      </c>
      <c r="B69" s="44" t="s">
        <v>54</v>
      </c>
      <c r="C69" s="54" t="s">
        <v>73</v>
      </c>
      <c r="D69" s="44" t="s">
        <v>21</v>
      </c>
      <c r="E69" s="46">
        <v>0</v>
      </c>
      <c r="F69" s="47">
        <f t="shared" si="0"/>
        <v>0.70763888888888826</v>
      </c>
      <c r="IV69" s="39"/>
    </row>
    <row r="70" spans="1:256" s="37" customFormat="1" ht="31.5">
      <c r="A70" s="44">
        <f>A69+0.01</f>
        <v>7.0399999999999991</v>
      </c>
      <c r="B70" s="44" t="s">
        <v>54</v>
      </c>
      <c r="C70" s="54" t="s">
        <v>74</v>
      </c>
      <c r="D70" s="44" t="s">
        <v>21</v>
      </c>
      <c r="E70" s="46">
        <v>0</v>
      </c>
      <c r="F70" s="47">
        <f t="shared" si="0"/>
        <v>0.70763888888888826</v>
      </c>
      <c r="IV70" s="39"/>
    </row>
    <row r="71" spans="1:256" s="37" customFormat="1" ht="31.5">
      <c r="A71" s="44">
        <f>A70+0.01</f>
        <v>7.0499999999999989</v>
      </c>
      <c r="B71" s="44" t="s">
        <v>54</v>
      </c>
      <c r="C71" s="54" t="s">
        <v>75</v>
      </c>
      <c r="D71" s="44" t="s">
        <v>21</v>
      </c>
      <c r="E71" s="46">
        <v>0</v>
      </c>
      <c r="F71" s="47">
        <f t="shared" si="0"/>
        <v>0.70763888888888826</v>
      </c>
      <c r="IV71" s="39"/>
    </row>
    <row r="72" spans="1:256" s="37" customFormat="1" ht="31.5">
      <c r="A72" s="44">
        <f>A71+0.01</f>
        <v>7.0599999999999987</v>
      </c>
      <c r="B72" s="44" t="s">
        <v>54</v>
      </c>
      <c r="C72" s="54" t="s">
        <v>76</v>
      </c>
      <c r="D72" s="44" t="s">
        <v>21</v>
      </c>
      <c r="E72" s="46">
        <v>0</v>
      </c>
      <c r="F72" s="47">
        <f t="shared" si="0"/>
        <v>0.70763888888888826</v>
      </c>
      <c r="IV72" s="39"/>
    </row>
    <row r="73" spans="1:256" s="37" customFormat="1" ht="21">
      <c r="A73" s="44">
        <f>A72+0.01</f>
        <v>7.0699999999999985</v>
      </c>
      <c r="B73" s="44" t="s">
        <v>61</v>
      </c>
      <c r="C73" s="54" t="s">
        <v>77</v>
      </c>
      <c r="D73" s="44" t="s">
        <v>21</v>
      </c>
      <c r="E73" s="46">
        <v>0</v>
      </c>
      <c r="F73" s="47">
        <f t="shared" si="0"/>
        <v>0.70763888888888826</v>
      </c>
      <c r="IV73" s="39"/>
    </row>
    <row r="74" spans="1:256" s="37" customFormat="1">
      <c r="A74" s="33">
        <f>A73+0.01</f>
        <v>7.0799999999999983</v>
      </c>
      <c r="B74" s="33" t="s">
        <v>20</v>
      </c>
      <c r="C74" s="43" t="s">
        <v>65</v>
      </c>
      <c r="D74" s="33" t="s">
        <v>64</v>
      </c>
      <c r="E74" s="35">
        <v>5</v>
      </c>
      <c r="F74" s="29">
        <f t="shared" si="0"/>
        <v>0.70763888888888826</v>
      </c>
      <c r="IV74" s="39"/>
    </row>
    <row r="75" spans="1:256" s="37" customFormat="1" ht="15" customHeight="1">
      <c r="A75" s="44">
        <f>A74+0.01</f>
        <v>7.0899999999999981</v>
      </c>
      <c r="B75" s="44" t="s">
        <v>55</v>
      </c>
      <c r="C75" s="54" t="s">
        <v>113</v>
      </c>
      <c r="D75" s="44" t="s">
        <v>31</v>
      </c>
      <c r="E75" s="46">
        <v>0</v>
      </c>
      <c r="F75" s="47">
        <f t="shared" si="0"/>
        <v>0.71111111111111047</v>
      </c>
      <c r="IV75" s="39"/>
    </row>
    <row r="76" spans="1:256" s="37" customFormat="1" ht="21">
      <c r="A76" s="33">
        <f>A75+0.01</f>
        <v>7.0999999999999979</v>
      </c>
      <c r="B76" s="33" t="s">
        <v>20</v>
      </c>
      <c r="C76" s="43" t="s">
        <v>72</v>
      </c>
      <c r="D76" s="33" t="s">
        <v>31</v>
      </c>
      <c r="E76" s="35">
        <v>5</v>
      </c>
      <c r="F76" s="29">
        <f t="shared" si="0"/>
        <v>0.71111111111111047</v>
      </c>
      <c r="IV76" s="39"/>
    </row>
    <row r="77" spans="1:256" s="37" customFormat="1" ht="21">
      <c r="A77" s="33">
        <f>A76+0.01</f>
        <v>7.1099999999999977</v>
      </c>
      <c r="B77" s="33" t="s">
        <v>20</v>
      </c>
      <c r="C77" s="43" t="s">
        <v>114</v>
      </c>
      <c r="D77" s="33" t="s">
        <v>31</v>
      </c>
      <c r="E77" s="35">
        <v>5</v>
      </c>
      <c r="F77" s="29">
        <f t="shared" si="0"/>
        <v>0.71458333333333268</v>
      </c>
      <c r="IV77" s="39"/>
    </row>
    <row r="78" spans="1:256" s="37" customFormat="1">
      <c r="A78" s="33">
        <f>A77+0.01</f>
        <v>7.1199999999999974</v>
      </c>
      <c r="B78" s="33" t="s">
        <v>11</v>
      </c>
      <c r="C78" s="43" t="s">
        <v>115</v>
      </c>
      <c r="D78" s="33" t="s">
        <v>31</v>
      </c>
      <c r="E78" s="35">
        <v>2</v>
      </c>
      <c r="F78" s="29">
        <f t="shared" si="0"/>
        <v>0.71805555555555489</v>
      </c>
      <c r="IV78" s="39"/>
    </row>
    <row r="79" spans="1:256" s="37" customFormat="1">
      <c r="A79" s="44">
        <f>A78+0.01</f>
        <v>7.1299999999999972</v>
      </c>
      <c r="B79" s="44" t="s">
        <v>61</v>
      </c>
      <c r="C79" s="54" t="s">
        <v>62</v>
      </c>
      <c r="D79" s="44" t="s">
        <v>29</v>
      </c>
      <c r="E79" s="46">
        <v>0</v>
      </c>
      <c r="F79" s="47">
        <f t="shared" si="0"/>
        <v>0.71944444444444378</v>
      </c>
      <c r="IV79" s="39"/>
    </row>
    <row r="80" spans="1:256" s="37" customFormat="1">
      <c r="A80" s="44">
        <f>A79+0.01</f>
        <v>7.139999999999997</v>
      </c>
      <c r="B80" s="44" t="s">
        <v>61</v>
      </c>
      <c r="C80" s="54" t="s">
        <v>63</v>
      </c>
      <c r="D80" s="44" t="s">
        <v>90</v>
      </c>
      <c r="E80" s="46">
        <v>5</v>
      </c>
      <c r="F80" s="47">
        <f t="shared" si="0"/>
        <v>0.71944444444444378</v>
      </c>
      <c r="IV80" s="39"/>
    </row>
    <row r="81" spans="1:256" s="37" customFormat="1">
      <c r="A81" s="44">
        <f>A80+0.01</f>
        <v>7.1499999999999968</v>
      </c>
      <c r="B81" s="44" t="s">
        <v>61</v>
      </c>
      <c r="C81" s="54" t="s">
        <v>92</v>
      </c>
      <c r="D81" s="44" t="s">
        <v>91</v>
      </c>
      <c r="E81" s="46">
        <v>5</v>
      </c>
      <c r="F81" s="47">
        <f t="shared" si="0"/>
        <v>0.72291666666666599</v>
      </c>
      <c r="IV81" s="39"/>
    </row>
    <row r="82" spans="1:256" s="51" customFormat="1">
      <c r="A82" s="33">
        <f>A81+0.01</f>
        <v>7.1599999999999966</v>
      </c>
      <c r="B82" s="48" t="s">
        <v>11</v>
      </c>
      <c r="C82" s="49" t="s">
        <v>94</v>
      </c>
      <c r="D82" s="48" t="s">
        <v>95</v>
      </c>
      <c r="E82" s="35">
        <v>5</v>
      </c>
      <c r="F82" s="29">
        <f t="shared" si="0"/>
        <v>0.7263888888888882</v>
      </c>
      <c r="IV82" s="52"/>
    </row>
    <row r="83" spans="1:256" s="51" customFormat="1">
      <c r="A83" s="33">
        <f>A82+0.01</f>
        <v>7.1699999999999964</v>
      </c>
      <c r="B83" s="48" t="s">
        <v>9</v>
      </c>
      <c r="C83" s="49" t="s">
        <v>97</v>
      </c>
      <c r="D83" s="48" t="s">
        <v>57</v>
      </c>
      <c r="E83" s="35">
        <v>5</v>
      </c>
      <c r="F83" s="29">
        <f t="shared" si="0"/>
        <v>0.72986111111111041</v>
      </c>
      <c r="IV83" s="52"/>
    </row>
    <row r="84" spans="1:256" s="37" customFormat="1" ht="16.5" thickBot="1">
      <c r="A84" s="48"/>
      <c r="B84" s="33"/>
      <c r="C84" s="43"/>
      <c r="D84" s="33"/>
      <c r="E84" s="35"/>
      <c r="F84" s="29">
        <f t="shared" si="0"/>
        <v>0.73333333333333262</v>
      </c>
      <c r="IV84" s="39"/>
    </row>
    <row r="85" spans="1:256" ht="16.5" thickBot="1">
      <c r="A85" s="33">
        <v>8</v>
      </c>
      <c r="B85" s="33"/>
      <c r="C85" s="36" t="s">
        <v>24</v>
      </c>
      <c r="D85" s="34"/>
      <c r="E85" s="35"/>
      <c r="F85" s="29">
        <f t="shared" si="0"/>
        <v>0.73333333333333262</v>
      </c>
      <c r="I85"/>
    </row>
    <row r="86" spans="1:256">
      <c r="A86" s="33">
        <f>A85+0.01</f>
        <v>8.01</v>
      </c>
      <c r="B86" s="33" t="s">
        <v>11</v>
      </c>
      <c r="C86" s="34" t="s">
        <v>47</v>
      </c>
      <c r="D86" s="34" t="s">
        <v>87</v>
      </c>
      <c r="E86" s="35">
        <v>5</v>
      </c>
      <c r="F86" s="29">
        <f t="shared" si="0"/>
        <v>0.73333333333333262</v>
      </c>
      <c r="I86" s="40"/>
    </row>
    <row r="87" spans="1:256">
      <c r="A87" s="33"/>
      <c r="B87" s="33"/>
      <c r="C87" s="34"/>
      <c r="D87" s="33"/>
      <c r="E87" s="35"/>
      <c r="F87" s="29">
        <f t="shared" si="0"/>
        <v>0.73680555555555483</v>
      </c>
      <c r="I87" s="40"/>
    </row>
    <row r="88" spans="1:256" ht="16.5" thickBot="1">
      <c r="A88" s="33">
        <v>9</v>
      </c>
      <c r="B88" s="6"/>
      <c r="C88" s="36" t="s">
        <v>25</v>
      </c>
      <c r="D88" s="11"/>
      <c r="E88" s="13"/>
      <c r="F88" s="29">
        <f t="shared" si="0"/>
        <v>0.73680555555555483</v>
      </c>
      <c r="I88" s="40"/>
    </row>
    <row r="89" spans="1:256">
      <c r="A89" s="33">
        <f>A88+0.01</f>
        <v>9.01</v>
      </c>
      <c r="B89" s="33" t="s">
        <v>11</v>
      </c>
      <c r="C89" s="34" t="s">
        <v>26</v>
      </c>
      <c r="D89" s="33" t="s">
        <v>27</v>
      </c>
      <c r="E89" s="35">
        <v>5</v>
      </c>
      <c r="F89" s="29">
        <f t="shared" si="0"/>
        <v>0.73680555555555483</v>
      </c>
      <c r="I89" s="40"/>
    </row>
    <row r="90" spans="1:256">
      <c r="A90" s="33">
        <f t="shared" ref="A90:A100" si="8">A89+0.01</f>
        <v>9.02</v>
      </c>
      <c r="B90" s="33" t="s">
        <v>11</v>
      </c>
      <c r="C90" s="34" t="s">
        <v>28</v>
      </c>
      <c r="D90" s="33" t="s">
        <v>29</v>
      </c>
      <c r="E90" s="35">
        <v>1</v>
      </c>
      <c r="F90" s="29">
        <f t="shared" si="0"/>
        <v>0.74027777777777704</v>
      </c>
      <c r="I90" s="40"/>
    </row>
    <row r="91" spans="1:256">
      <c r="A91" s="33">
        <f t="shared" si="8"/>
        <v>9.0299999999999994</v>
      </c>
      <c r="B91" s="33" t="s">
        <v>11</v>
      </c>
      <c r="C91" s="34" t="s">
        <v>30</v>
      </c>
      <c r="D91" s="33" t="s">
        <v>17</v>
      </c>
      <c r="E91" s="35">
        <v>5</v>
      </c>
      <c r="F91" s="29">
        <f t="shared" si="0"/>
        <v>0.74097222222222148</v>
      </c>
    </row>
    <row r="92" spans="1:256">
      <c r="A92" s="44">
        <f t="shared" si="8"/>
        <v>9.0399999999999991</v>
      </c>
      <c r="B92" s="44" t="s">
        <v>54</v>
      </c>
      <c r="C92" s="45" t="s">
        <v>82</v>
      </c>
      <c r="D92" s="44" t="s">
        <v>38</v>
      </c>
      <c r="E92" s="46">
        <v>0</v>
      </c>
      <c r="F92" s="47">
        <f t="shared" si="0"/>
        <v>0.74444444444444369</v>
      </c>
    </row>
    <row r="93" spans="1:256">
      <c r="A93" s="33">
        <f t="shared" si="8"/>
        <v>9.0499999999999989</v>
      </c>
      <c r="B93" s="33" t="s">
        <v>11</v>
      </c>
      <c r="C93" s="34" t="s">
        <v>32</v>
      </c>
      <c r="D93" s="33" t="s">
        <v>33</v>
      </c>
      <c r="E93" s="35">
        <v>5</v>
      </c>
      <c r="F93" s="14">
        <f t="shared" si="0"/>
        <v>0.74444444444444369</v>
      </c>
    </row>
    <row r="94" spans="1:256" ht="21">
      <c r="A94" s="33">
        <f t="shared" si="8"/>
        <v>9.0599999999999987</v>
      </c>
      <c r="B94" s="33" t="s">
        <v>11</v>
      </c>
      <c r="C94" s="34" t="s">
        <v>83</v>
      </c>
      <c r="D94" s="33" t="s">
        <v>56</v>
      </c>
      <c r="E94" s="35">
        <v>2</v>
      </c>
      <c r="F94" s="14">
        <f t="shared" si="0"/>
        <v>0.7479166666666659</v>
      </c>
    </row>
    <row r="95" spans="1:256">
      <c r="A95" s="33">
        <f t="shared" si="8"/>
        <v>9.0699999999999985</v>
      </c>
      <c r="B95" s="33" t="s">
        <v>11</v>
      </c>
      <c r="C95" s="34" t="s">
        <v>86</v>
      </c>
      <c r="D95" s="33" t="s">
        <v>21</v>
      </c>
      <c r="E95" s="35">
        <v>2</v>
      </c>
      <c r="F95" s="14">
        <f t="shared" si="0"/>
        <v>0.74930555555555478</v>
      </c>
    </row>
    <row r="96" spans="1:256">
      <c r="A96" s="33">
        <f t="shared" si="8"/>
        <v>9.0799999999999983</v>
      </c>
      <c r="B96" s="33" t="s">
        <v>11</v>
      </c>
      <c r="C96" s="34" t="s">
        <v>88</v>
      </c>
      <c r="D96" s="33" t="s">
        <v>89</v>
      </c>
      <c r="E96" s="35">
        <v>2</v>
      </c>
      <c r="F96" s="14">
        <f t="shared" si="0"/>
        <v>0.75069444444444366</v>
      </c>
    </row>
    <row r="97" spans="1:6">
      <c r="A97" s="33">
        <f t="shared" si="8"/>
        <v>9.0899999999999981</v>
      </c>
      <c r="B97" s="33" t="s">
        <v>11</v>
      </c>
      <c r="C97" s="34" t="s">
        <v>106</v>
      </c>
      <c r="D97" s="33" t="s">
        <v>57</v>
      </c>
      <c r="E97" s="35">
        <v>3</v>
      </c>
      <c r="F97" s="14">
        <f t="shared" si="0"/>
        <v>0.75208333333333255</v>
      </c>
    </row>
    <row r="98" spans="1:6">
      <c r="A98" s="33">
        <f t="shared" si="8"/>
        <v>9.0999999999999979</v>
      </c>
      <c r="B98" s="33" t="s">
        <v>11</v>
      </c>
      <c r="C98" s="34" t="s">
        <v>107</v>
      </c>
      <c r="D98" s="33" t="s">
        <v>57</v>
      </c>
      <c r="E98" s="35">
        <v>3</v>
      </c>
      <c r="F98" s="14">
        <f t="shared" si="0"/>
        <v>0.75416666666666587</v>
      </c>
    </row>
    <row r="99" spans="1:6">
      <c r="A99" s="33">
        <f t="shared" si="8"/>
        <v>9.1099999999999977</v>
      </c>
      <c r="B99" s="33" t="s">
        <v>11</v>
      </c>
      <c r="C99" s="34"/>
      <c r="D99" s="33" t="s">
        <v>31</v>
      </c>
      <c r="E99" s="35">
        <v>3</v>
      </c>
      <c r="F99" s="14">
        <f t="shared" si="0"/>
        <v>0.7562499999999992</v>
      </c>
    </row>
    <row r="100" spans="1:6">
      <c r="A100" s="33">
        <f t="shared" si="8"/>
        <v>9.1199999999999974</v>
      </c>
      <c r="B100" s="33" t="s">
        <v>11</v>
      </c>
      <c r="C100" s="34"/>
      <c r="D100" s="33" t="s">
        <v>31</v>
      </c>
      <c r="E100" s="35">
        <v>3</v>
      </c>
      <c r="F100" s="14">
        <f t="shared" si="0"/>
        <v>0.75833333333333253</v>
      </c>
    </row>
    <row r="101" spans="1:6">
      <c r="A101" s="33"/>
      <c r="B101" s="33"/>
      <c r="C101" s="34"/>
      <c r="D101" s="33"/>
      <c r="E101" s="35"/>
      <c r="F101" s="14">
        <f t="shared" si="0"/>
        <v>0.76041666666666585</v>
      </c>
    </row>
    <row r="102" spans="1:6">
      <c r="A102" s="41">
        <v>10</v>
      </c>
      <c r="B102" s="15"/>
      <c r="C102" s="17" t="s">
        <v>34</v>
      </c>
      <c r="D102" s="16" t="s">
        <v>8</v>
      </c>
      <c r="E102" s="42"/>
      <c r="F102" s="55" t="s">
        <v>85</v>
      </c>
    </row>
  </sheetData>
  <sheetProtection selectLockedCells="1" selectUnlockedCells="1"/>
  <conditionalFormatting sqref="A7:B7">
    <cfRule type="expression" dxfId="0" priority="1" stopIfTrue="1">
      <formula>FIND("*",CONCATENATE('EC Closning Agenda'!$B1,"*"))&lt;=LEN('EC Closning Agenda'!$B1)</formula>
    </cfRule>
  </conditionalFormatting>
  <pageMargins left="0.5" right="0.25" top="0.5" bottom="0.5" header="0.51180555555555551" footer="0.51180555555555551"/>
  <pageSetup scale="92" firstPageNumber="0" fitToHeight="2" orientation="portrait" cellComments="atEn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MicrosoftOffice/12.0 MicrosoftExcel/CalculationVersion-4518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 Closning Agenda</vt:lpstr>
      <vt:lpstr>'EC Closning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JDAMBROSIA</cp:lastModifiedBy>
  <cp:revision>184</cp:revision>
  <cp:lastPrinted>2012-07-20T17:20:42Z</cp:lastPrinted>
  <dcterms:created xsi:type="dcterms:W3CDTF">2000-02-17T23:16:37Z</dcterms:created>
  <dcterms:modified xsi:type="dcterms:W3CDTF">2012-07-20T19:28:15Z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