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4" r:id="rId2"/>
    <sheet name="Classified as UnClassified" sheetId="3" state="hidden" r:id="rId3"/>
    <sheet name="xl_DCF_History" sheetId="2" state="veryHidden" r:id="rId4"/>
  </sheets>
  <calcPr calcId="152511"/>
</workbook>
</file>

<file path=xl/calcChain.xml><?xml version="1.0" encoding="utf-8"?>
<calcChain xmlns="http://schemas.openxmlformats.org/spreadsheetml/2006/main">
  <c r="N5" i="4" l="1"/>
  <c r="O5" i="4"/>
  <c r="P5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O4" i="4"/>
  <c r="P4" i="4"/>
  <c r="N4" i="4"/>
  <c r="O3" i="4"/>
  <c r="P3" i="4"/>
  <c r="N3" i="4"/>
  <c r="M5" i="4"/>
  <c r="M6" i="4"/>
  <c r="M7" i="4"/>
  <c r="M8" i="4"/>
  <c r="M9" i="4"/>
  <c r="M10" i="4"/>
  <c r="M11" i="4"/>
  <c r="M12" i="4"/>
  <c r="M13" i="4"/>
  <c r="M14" i="4"/>
  <c r="M4" i="4"/>
  <c r="U47" i="1" l="1"/>
  <c r="V47" i="1"/>
  <c r="U46" i="1"/>
  <c r="V46" i="1" s="1"/>
  <c r="U37" i="1"/>
  <c r="V37" i="1"/>
  <c r="U45" i="1"/>
  <c r="V45" i="1"/>
  <c r="U44" i="1"/>
  <c r="V44" i="1"/>
  <c r="U43" i="1"/>
  <c r="V43" i="1"/>
  <c r="U42" i="1"/>
  <c r="V42" i="1"/>
  <c r="U38" i="1"/>
  <c r="V38" i="1"/>
  <c r="U39" i="1"/>
  <c r="V39" i="1" s="1"/>
  <c r="U40" i="1"/>
  <c r="V40" i="1" s="1"/>
  <c r="U41" i="1"/>
  <c r="V41" i="1" s="1"/>
  <c r="V11" i="1"/>
  <c r="V15" i="1"/>
  <c r="V19" i="1"/>
  <c r="V23" i="1"/>
  <c r="V8" i="1"/>
  <c r="U8" i="1"/>
  <c r="U9" i="1"/>
  <c r="V9" i="1" s="1"/>
  <c r="U11" i="1"/>
  <c r="U13" i="1"/>
  <c r="V13" i="1" s="1"/>
  <c r="U15" i="1"/>
  <c r="U17" i="1"/>
  <c r="V17" i="1" s="1"/>
  <c r="U19" i="1"/>
  <c r="U21" i="1"/>
  <c r="V21" i="1" s="1"/>
  <c r="U23" i="1"/>
  <c r="U26" i="1"/>
  <c r="V26" i="1" s="1"/>
  <c r="U28" i="1"/>
  <c r="V28" i="1" s="1"/>
  <c r="U30" i="1"/>
  <c r="V30" i="1" s="1"/>
  <c r="U32" i="1"/>
  <c r="V32" i="1" s="1"/>
  <c r="U34" i="1"/>
  <c r="V34" i="1" s="1"/>
  <c r="U24" i="1"/>
  <c r="V24" i="1" s="1"/>
  <c r="T9" i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U35" i="1" s="1"/>
  <c r="V35" i="1" s="1"/>
  <c r="U31" i="1" l="1"/>
  <c r="V31" i="1" s="1"/>
  <c r="U27" i="1"/>
  <c r="V27" i="1" s="1"/>
  <c r="U22" i="1"/>
  <c r="V22" i="1" s="1"/>
  <c r="U18" i="1"/>
  <c r="V18" i="1" s="1"/>
  <c r="U14" i="1"/>
  <c r="V14" i="1" s="1"/>
  <c r="U10" i="1"/>
  <c r="V10" i="1" s="1"/>
  <c r="U33" i="1"/>
  <c r="V33" i="1" s="1"/>
  <c r="U29" i="1"/>
  <c r="V29" i="1" s="1"/>
  <c r="U25" i="1"/>
  <c r="V25" i="1" s="1"/>
  <c r="U20" i="1"/>
  <c r="V20" i="1" s="1"/>
  <c r="U16" i="1"/>
  <c r="V16" i="1" s="1"/>
  <c r="U12" i="1"/>
  <c r="V12" i="1" s="1"/>
</calcChain>
</file>

<file path=xl/sharedStrings.xml><?xml version="1.0" encoding="utf-8"?>
<sst xmlns="http://schemas.openxmlformats.org/spreadsheetml/2006/main" count="53" uniqueCount="50">
  <si>
    <t>jnd_max</t>
  </si>
  <si>
    <t>ohm_r</t>
  </si>
  <si>
    <t>r_r</t>
  </si>
  <si>
    <t>delta_ohm_inf</t>
  </si>
  <si>
    <t>CLINAME</t>
  </si>
  <si>
    <t>DATETIME</t>
  </si>
  <si>
    <t>DONEBY</t>
  </si>
  <si>
    <t>IPADDRESS</t>
  </si>
  <si>
    <t>APPVER</t>
  </si>
  <si>
    <t>RANDOM</t>
  </si>
  <si>
    <t>CHECKSUM</t>
  </si>
  <si>
    <t>ᙨᚁᙖᙿᙴᚆᚆᙼᙹᙼᙸᙷ</t>
  </si>
  <si>
    <t>ᙊᙂᙅᙊᙂᙅᙃᙄᙇᘳᘳᙅᙄᙍᙅᙄᙣᙠᘳᘻᙚᙠᙧᘾᙄᙍᙃᘼ</t>
  </si>
  <si>
    <t>ᙦᙧᙯᙗᚂᚁᙴᙿᙷᘳᙵᙴᚋᚇᙸᚅ</t>
  </si>
  <si>
    <t>ᙘᙗᙕᙃᙃᙃᙃᙋᙃᙉ</t>
  </si>
  <si>
    <t>ᙇᙁᙃᙁᙅᙁᙃ</t>
  </si>
  <si>
    <t>ᙇᙊᙉᙊ</t>
  </si>
  <si>
    <t>R</t>
  </si>
  <si>
    <t>G</t>
  </si>
  <si>
    <t>B</t>
  </si>
  <si>
    <t>L</t>
  </si>
  <si>
    <t>Aptina.VN.lightness</t>
  </si>
  <si>
    <t>Aptina.VN.objective</t>
  </si>
  <si>
    <t>Aptina.VN.subjective</t>
  </si>
  <si>
    <t>01_noise_target_ls-1_lab.roi00</t>
  </si>
  <si>
    <t>02_noise_target_ls-2_lab.roi00</t>
  </si>
  <si>
    <t>03_noise_target_ls-3_lab.roi00</t>
  </si>
  <si>
    <t>04_noise_target_ls-4_lab.roi00</t>
  </si>
  <si>
    <t>05_noise_target_ls-5_lab.roi00</t>
  </si>
  <si>
    <t>06_noise_target_ls-6_lab.roi00</t>
  </si>
  <si>
    <t>07_noise_target_ls-7_lab.roi00</t>
  </si>
  <si>
    <t>08_noise_target_r_lab.roi00</t>
  </si>
  <si>
    <t>09_noise_target_g_lab.roi00</t>
  </si>
  <si>
    <t>10_noise_target_b_lab.roi00</t>
  </si>
  <si>
    <t>11_noise_target_lstar_lab.roi00</t>
  </si>
  <si>
    <t>Expected:</t>
  </si>
  <si>
    <t>Actual:</t>
  </si>
  <si>
    <t xml:space="preserve"> </t>
  </si>
  <si>
    <t>01_noise_target_ls-1_lab_neutral</t>
  </si>
  <si>
    <t>02_noise_target_ls-2_lab_neutral</t>
  </si>
  <si>
    <t>03_noise_target_ls-3_lab_neutral</t>
  </si>
  <si>
    <t>04_noise_target_ls-4_lab_neutral</t>
  </si>
  <si>
    <t>05_noise_target_ls-5_lab_neutral</t>
  </si>
  <si>
    <t>06_noise_target_ls-6_lab_neutral</t>
  </si>
  <si>
    <t>07_noise_target_ls-7_lab_neutral</t>
  </si>
  <si>
    <t>08_noise_target_r_lab_neutral</t>
  </si>
  <si>
    <t>09_noise_target_g_lab_neutral</t>
  </si>
  <si>
    <t>10_noise_target_b_lab_neutral</t>
  </si>
  <si>
    <t>11_noise_target_lstar_lab_neutral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</si>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</sst>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right" vertic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FIT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Sheet1!$T$8:$T$35</c:f>
              <c:numCache>
                <c:formatCode>0.00</c:formatCode>
                <c:ptCount val="2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</c:numCache>
            </c:numRef>
          </c:xVal>
          <c:yVal>
            <c:numRef>
              <c:f>Sheet1!$V$8:$V$35</c:f>
              <c:numCache>
                <c:formatCode>0.00</c:formatCode>
                <c:ptCount val="28"/>
                <c:pt idx="0">
                  <c:v>30.93</c:v>
                </c:pt>
                <c:pt idx="1">
                  <c:v>30.93</c:v>
                </c:pt>
                <c:pt idx="2">
                  <c:v>30.93</c:v>
                </c:pt>
                <c:pt idx="3">
                  <c:v>30.93</c:v>
                </c:pt>
                <c:pt idx="4">
                  <c:v>30.93</c:v>
                </c:pt>
                <c:pt idx="5">
                  <c:v>30.925113981928337</c:v>
                </c:pt>
                <c:pt idx="6">
                  <c:v>30.864504265607231</c:v>
                </c:pt>
                <c:pt idx="7">
                  <c:v>30.73641860562644</c:v>
                </c:pt>
                <c:pt idx="8">
                  <c:v>30.542959016233119</c:v>
                </c:pt>
                <c:pt idx="9">
                  <c:v>30.286130793147343</c:v>
                </c:pt>
                <c:pt idx="10">
                  <c:v>29.967848357697751</c:v>
                </c:pt>
                <c:pt idx="11">
                  <c:v>29.589940666109129</c:v>
                </c:pt>
                <c:pt idx="12">
                  <c:v>29.154156222200463</c:v>
                </c:pt>
                <c:pt idx="13">
                  <c:v>28.662167727882007</c:v>
                </c:pt>
                <c:pt idx="14">
                  <c:v>28.11557640240909</c:v>
                </c:pt>
                <c:pt idx="15">
                  <c:v>27.515915998309886</c:v>
                </c:pt>
                <c:pt idx="16">
                  <c:v>26.86465653919285</c:v>
                </c:pt>
                <c:pt idx="17">
                  <c:v>26.163207802233686</c:v>
                </c:pt>
                <c:pt idx="18">
                  <c:v>25.41292256598738</c:v>
                </c:pt>
                <c:pt idx="19">
                  <c:v>24.615099642250357</c:v>
                </c:pt>
                <c:pt idx="20">
                  <c:v>23.77098670897756</c:v>
                </c:pt>
                <c:pt idx="21">
                  <c:v>22.881782959716638</c:v>
                </c:pt>
                <c:pt idx="22">
                  <c:v>21.948641583637986</c:v>
                </c:pt>
                <c:pt idx="23">
                  <c:v>20.972672088994493</c:v>
                </c:pt>
                <c:pt idx="24">
                  <c:v>19.954942481725134</c:v>
                </c:pt>
                <c:pt idx="25">
                  <c:v>18.896481309905816</c:v>
                </c:pt>
                <c:pt idx="26">
                  <c:v>17.798279583840575</c:v>
                </c:pt>
                <c:pt idx="27">
                  <c:v>16.66129258076095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063232"/>
        <c:axId val="252075112"/>
      </c:scatterChart>
      <c:scatterChart>
        <c:scatterStyle val="lineMarker"/>
        <c:varyColors val="0"/>
        <c:ser>
          <c:idx val="1"/>
          <c:order val="1"/>
          <c:tx>
            <c:v>POINTS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25400">
                <a:solidFill>
                  <a:srgbClr val="FF0000"/>
                </a:solidFill>
              </a:ln>
              <a:effectLst/>
            </c:spPr>
          </c:marker>
          <c:xVal>
            <c:numRef>
              <c:f>Sheet1!$T$37:$T$47</c:f>
              <c:numCache>
                <c:formatCode>0.00</c:formatCode>
                <c:ptCount val="11"/>
                <c:pt idx="0">
                  <c:v>0</c:v>
                </c:pt>
                <c:pt idx="1">
                  <c:v>0.59</c:v>
                </c:pt>
                <c:pt idx="2">
                  <c:v>0.93</c:v>
                </c:pt>
                <c:pt idx="3">
                  <c:v>1.56</c:v>
                </c:pt>
                <c:pt idx="4">
                  <c:v>1.88</c:v>
                </c:pt>
                <c:pt idx="5">
                  <c:v>2.27</c:v>
                </c:pt>
                <c:pt idx="6">
                  <c:v>2.65</c:v>
                </c:pt>
                <c:pt idx="7">
                  <c:v>2.2799999999999998</c:v>
                </c:pt>
                <c:pt idx="8">
                  <c:v>2.2400000000000002</c:v>
                </c:pt>
                <c:pt idx="9">
                  <c:v>2.2799999999999998</c:v>
                </c:pt>
                <c:pt idx="10">
                  <c:v>2.1800000000000002</c:v>
                </c:pt>
              </c:numCache>
            </c:numRef>
          </c:xVal>
          <c:yVal>
            <c:numRef>
              <c:f>Sheet1!$V$37:$V$47</c:f>
              <c:numCache>
                <c:formatCode>0.00</c:formatCode>
                <c:ptCount val="11"/>
                <c:pt idx="0">
                  <c:v>30.93</c:v>
                </c:pt>
                <c:pt idx="1">
                  <c:v>30.873637208857659</c:v>
                </c:pt>
                <c:pt idx="2">
                  <c:v>30.1970139307296</c:v>
                </c:pt>
                <c:pt idx="3">
                  <c:v>27.13126067305965</c:v>
                </c:pt>
                <c:pt idx="4">
                  <c:v>24.778406639011969</c:v>
                </c:pt>
                <c:pt idx="5">
                  <c:v>21.269895562796655</c:v>
                </c:pt>
                <c:pt idx="6">
                  <c:v>17.23457588580829</c:v>
                </c:pt>
                <c:pt idx="7">
                  <c:v>21.171240392356843</c:v>
                </c:pt>
                <c:pt idx="8">
                  <c:v>21.563332444607859</c:v>
                </c:pt>
                <c:pt idx="9">
                  <c:v>21.171240392356843</c:v>
                </c:pt>
                <c:pt idx="10">
                  <c:v>22.138731001576538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063232"/>
        <c:axId val="252075112"/>
      </c:scatterChart>
      <c:valAx>
        <c:axId val="25206323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Objective Metric Of Noise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75112"/>
        <c:crosses val="autoZero"/>
        <c:crossBetween val="midCat"/>
      </c:valAx>
      <c:valAx>
        <c:axId val="252075112"/>
        <c:scaling>
          <c:orientation val="minMax"/>
          <c:max val="32"/>
          <c:min val="16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ISO 20462-3 Standard Quality</a:t>
                </a:r>
                <a:r>
                  <a:rPr lang="en-GB" baseline="0"/>
                  <a:t> Scale [JNDs]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63232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180975</xdr:colOff>
      <xdr:row>38</xdr:row>
      <xdr:rowOff>142875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153775" cy="738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232172</xdr:colOff>
      <xdr:row>2</xdr:row>
      <xdr:rowOff>23812</xdr:rowOff>
    </xdr:from>
    <xdr:to>
      <xdr:col>17</xdr:col>
      <xdr:colOff>392906</xdr:colOff>
      <xdr:row>36</xdr:row>
      <xdr:rowOff>47626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S1:V47"/>
  <sheetViews>
    <sheetView zoomScale="80" zoomScaleNormal="80" workbookViewId="0">
      <selection activeCell="X21" sqref="X21"/>
    </sheetView>
  </sheetViews>
  <sheetFormatPr defaultRowHeight="15" x14ac:dyDescent="0.25"/>
  <cols>
    <col min="20" max="21" width="12.7109375" customWidth="1"/>
    <col min="22" max="22" width="13.5703125" bestFit="1" customWidth="1"/>
  </cols>
  <sheetData>
    <row r="1" spans="20:22" x14ac:dyDescent="0.25">
      <c r="T1" s="2" t="s">
        <v>0</v>
      </c>
      <c r="U1">
        <v>30.93</v>
      </c>
    </row>
    <row r="2" spans="20:22" x14ac:dyDescent="0.25">
      <c r="T2" s="2" t="s">
        <v>1</v>
      </c>
      <c r="U2">
        <v>0.4627</v>
      </c>
    </row>
    <row r="3" spans="20:22" x14ac:dyDescent="0.25">
      <c r="T3" s="2" t="s">
        <v>2</v>
      </c>
      <c r="U3">
        <v>0.14180000000000001</v>
      </c>
    </row>
    <row r="4" spans="20:22" x14ac:dyDescent="0.25">
      <c r="T4" s="2" t="s">
        <v>3</v>
      </c>
      <c r="U4">
        <v>2.3120000000000002E-2</v>
      </c>
    </row>
    <row r="6" spans="20:22" x14ac:dyDescent="0.25">
      <c r="T6">
        <v>0.1</v>
      </c>
    </row>
    <row r="8" spans="20:22" x14ac:dyDescent="0.25">
      <c r="T8" s="1">
        <v>0</v>
      </c>
      <c r="U8" s="1">
        <f t="shared" ref="U8:U23" si="0">IF($T8&gt;$U$2, (($T8-$U$2)/$U$4)-($U$3/($U$4^2))*LN(1+ (($U$4*($T8-$U$2))/$U$3)),0)</f>
        <v>0</v>
      </c>
      <c r="V8" s="1">
        <f t="shared" ref="V8:V35" si="1">$U$1-U8</f>
        <v>30.93</v>
      </c>
    </row>
    <row r="9" spans="20:22" x14ac:dyDescent="0.25">
      <c r="T9" s="1">
        <f t="shared" ref="T9:T35" si="2">T8+$T$6</f>
        <v>0.1</v>
      </c>
      <c r="U9" s="1">
        <f t="shared" si="0"/>
        <v>0</v>
      </c>
      <c r="V9" s="1">
        <f t="shared" si="1"/>
        <v>30.93</v>
      </c>
    </row>
    <row r="10" spans="20:22" x14ac:dyDescent="0.25">
      <c r="T10" s="1">
        <f t="shared" si="2"/>
        <v>0.2</v>
      </c>
      <c r="U10" s="1">
        <f t="shared" si="0"/>
        <v>0</v>
      </c>
      <c r="V10" s="1">
        <f t="shared" si="1"/>
        <v>30.93</v>
      </c>
    </row>
    <row r="11" spans="20:22" x14ac:dyDescent="0.25">
      <c r="T11" s="1">
        <f t="shared" si="2"/>
        <v>0.30000000000000004</v>
      </c>
      <c r="U11" s="1">
        <f t="shared" si="0"/>
        <v>0</v>
      </c>
      <c r="V11" s="1">
        <f t="shared" si="1"/>
        <v>30.93</v>
      </c>
    </row>
    <row r="12" spans="20:22" x14ac:dyDescent="0.25">
      <c r="T12" s="1">
        <f t="shared" si="2"/>
        <v>0.4</v>
      </c>
      <c r="U12" s="1">
        <f t="shared" si="0"/>
        <v>0</v>
      </c>
      <c r="V12" s="1">
        <f t="shared" si="1"/>
        <v>30.93</v>
      </c>
    </row>
    <row r="13" spans="20:22" x14ac:dyDescent="0.25">
      <c r="T13" s="1">
        <f t="shared" si="2"/>
        <v>0.5</v>
      </c>
      <c r="U13" s="1">
        <f t="shared" si="0"/>
        <v>4.8860180716607804E-3</v>
      </c>
      <c r="V13" s="1">
        <f t="shared" si="1"/>
        <v>30.925113981928337</v>
      </c>
    </row>
    <row r="14" spans="20:22" x14ac:dyDescent="0.25">
      <c r="T14" s="1">
        <f t="shared" si="2"/>
        <v>0.6</v>
      </c>
      <c r="U14" s="1">
        <f t="shared" si="0"/>
        <v>6.5495734392768234E-2</v>
      </c>
      <c r="V14" s="1">
        <f t="shared" si="1"/>
        <v>30.864504265607231</v>
      </c>
    </row>
    <row r="15" spans="20:22" x14ac:dyDescent="0.25">
      <c r="T15" s="1">
        <f t="shared" si="2"/>
        <v>0.7</v>
      </c>
      <c r="U15" s="1">
        <f t="shared" si="0"/>
        <v>0.19358139437355959</v>
      </c>
      <c r="V15" s="1">
        <f t="shared" si="1"/>
        <v>30.73641860562644</v>
      </c>
    </row>
    <row r="16" spans="20:22" x14ac:dyDescent="0.25">
      <c r="T16" s="1">
        <f t="shared" si="2"/>
        <v>0.79999999999999993</v>
      </c>
      <c r="U16" s="1">
        <f t="shared" si="0"/>
        <v>0.38704098376688023</v>
      </c>
      <c r="V16" s="1">
        <f t="shared" si="1"/>
        <v>30.542959016233119</v>
      </c>
    </row>
    <row r="17" spans="20:22" x14ac:dyDescent="0.25">
      <c r="T17" s="1">
        <f t="shared" si="2"/>
        <v>0.89999999999999991</v>
      </c>
      <c r="U17" s="1">
        <f t="shared" si="0"/>
        <v>0.64386920685265636</v>
      </c>
      <c r="V17" s="1">
        <f t="shared" si="1"/>
        <v>30.286130793147343</v>
      </c>
    </row>
    <row r="18" spans="20:22" x14ac:dyDescent="0.25">
      <c r="T18" s="1">
        <f t="shared" si="2"/>
        <v>0.99999999999999989</v>
      </c>
      <c r="U18" s="1">
        <f t="shared" si="0"/>
        <v>0.96215164230224914</v>
      </c>
      <c r="V18" s="1">
        <f t="shared" si="1"/>
        <v>29.967848357697751</v>
      </c>
    </row>
    <row r="19" spans="20:22" x14ac:dyDescent="0.25">
      <c r="T19" s="1">
        <f t="shared" si="2"/>
        <v>1.0999999999999999</v>
      </c>
      <c r="U19" s="1">
        <f t="shared" si="0"/>
        <v>1.3400593338908706</v>
      </c>
      <c r="V19" s="1">
        <f t="shared" si="1"/>
        <v>29.589940666109129</v>
      </c>
    </row>
    <row r="20" spans="20:22" x14ac:dyDescent="0.25">
      <c r="T20" s="1">
        <f t="shared" si="2"/>
        <v>1.2</v>
      </c>
      <c r="U20" s="1">
        <f t="shared" si="0"/>
        <v>1.7758437777995368</v>
      </c>
      <c r="V20" s="1">
        <f t="shared" si="1"/>
        <v>29.154156222200463</v>
      </c>
    </row>
    <row r="21" spans="20:22" x14ac:dyDescent="0.25">
      <c r="T21" s="1">
        <f t="shared" si="2"/>
        <v>1.3</v>
      </c>
      <c r="U21" s="1">
        <f t="shared" si="0"/>
        <v>2.2678322721179924</v>
      </c>
      <c r="V21" s="1">
        <f t="shared" si="1"/>
        <v>28.662167727882007</v>
      </c>
    </row>
    <row r="22" spans="20:22" x14ac:dyDescent="0.25">
      <c r="T22" s="1">
        <f t="shared" si="2"/>
        <v>1.4000000000000001</v>
      </c>
      <c r="U22" s="1">
        <f t="shared" si="0"/>
        <v>2.8144235975909098</v>
      </c>
      <c r="V22" s="1">
        <f t="shared" si="1"/>
        <v>28.11557640240909</v>
      </c>
    </row>
    <row r="23" spans="20:22" x14ac:dyDescent="0.25">
      <c r="T23" s="1">
        <f t="shared" si="2"/>
        <v>1.5000000000000002</v>
      </c>
      <c r="U23" s="1">
        <f t="shared" si="0"/>
        <v>3.4140840016901137</v>
      </c>
      <c r="V23" s="1">
        <f t="shared" si="1"/>
        <v>27.515915998309886</v>
      </c>
    </row>
    <row r="24" spans="20:22" x14ac:dyDescent="0.25">
      <c r="T24" s="1">
        <f t="shared" si="2"/>
        <v>1.6000000000000003</v>
      </c>
      <c r="U24" s="1">
        <f t="shared" ref="U24:U35" si="3">IF($T24&gt;$U$2, (($T24-$U$2)/$U$4)-($U$3/($U$4^2))*LN(1+ (($U$4*($T24-$U$2))/$U$3)),0)</f>
        <v>4.0653434608071493</v>
      </c>
      <c r="V24" s="1">
        <f t="shared" si="1"/>
        <v>26.86465653919285</v>
      </c>
    </row>
    <row r="25" spans="20:22" x14ac:dyDescent="0.25">
      <c r="T25" s="1">
        <f t="shared" si="2"/>
        <v>1.7000000000000004</v>
      </c>
      <c r="U25" s="1">
        <f t="shared" si="3"/>
        <v>4.7667921977663141</v>
      </c>
      <c r="V25" s="1">
        <f t="shared" si="1"/>
        <v>26.163207802233686</v>
      </c>
    </row>
    <row r="26" spans="20:22" x14ac:dyDescent="0.25">
      <c r="T26" s="1">
        <f t="shared" si="2"/>
        <v>1.8000000000000005</v>
      </c>
      <c r="U26" s="1">
        <f t="shared" si="3"/>
        <v>5.5170774340126201</v>
      </c>
      <c r="V26" s="1">
        <f t="shared" si="1"/>
        <v>25.41292256598738</v>
      </c>
    </row>
    <row r="27" spans="20:22" x14ac:dyDescent="0.25">
      <c r="T27" s="1">
        <f t="shared" si="2"/>
        <v>1.9000000000000006</v>
      </c>
      <c r="U27" s="1">
        <f t="shared" si="3"/>
        <v>6.314900357749643</v>
      </c>
      <c r="V27" s="1">
        <f t="shared" si="1"/>
        <v>24.615099642250357</v>
      </c>
    </row>
    <row r="28" spans="20:22" x14ac:dyDescent="0.25">
      <c r="T28" s="1">
        <f t="shared" si="2"/>
        <v>2.0000000000000004</v>
      </c>
      <c r="U28" s="1">
        <f t="shared" si="3"/>
        <v>7.1590132910224398</v>
      </c>
      <c r="V28" s="1">
        <f t="shared" si="1"/>
        <v>23.77098670897756</v>
      </c>
    </row>
    <row r="29" spans="20:22" x14ac:dyDescent="0.25">
      <c r="T29" s="1">
        <f t="shared" si="2"/>
        <v>2.1000000000000005</v>
      </c>
      <c r="U29" s="1">
        <f t="shared" si="3"/>
        <v>8.0482170402833617</v>
      </c>
      <c r="V29" s="1">
        <f t="shared" si="1"/>
        <v>22.881782959716638</v>
      </c>
    </row>
    <row r="30" spans="20:22" x14ac:dyDescent="0.25">
      <c r="T30" s="1">
        <f t="shared" si="2"/>
        <v>2.2000000000000006</v>
      </c>
      <c r="U30" s="1">
        <f t="shared" si="3"/>
        <v>8.9813584163620135</v>
      </c>
      <c r="V30" s="1">
        <f t="shared" si="1"/>
        <v>21.948641583637986</v>
      </c>
    </row>
    <row r="31" spans="20:22" x14ac:dyDescent="0.25">
      <c r="T31" s="1">
        <f t="shared" si="2"/>
        <v>2.3000000000000007</v>
      </c>
      <c r="U31" s="1">
        <f t="shared" si="3"/>
        <v>9.9573279110055068</v>
      </c>
      <c r="V31" s="1">
        <f t="shared" si="1"/>
        <v>20.972672088994493</v>
      </c>
    </row>
    <row r="32" spans="20:22" x14ac:dyDescent="0.25">
      <c r="T32" s="1">
        <f t="shared" si="2"/>
        <v>2.4000000000000008</v>
      </c>
      <c r="U32" s="1">
        <f t="shared" si="3"/>
        <v>10.975057518274866</v>
      </c>
      <c r="V32" s="1">
        <f t="shared" si="1"/>
        <v>19.954942481725134</v>
      </c>
    </row>
    <row r="33" spans="19:22" x14ac:dyDescent="0.25">
      <c r="T33" s="1">
        <f t="shared" si="2"/>
        <v>2.5000000000000009</v>
      </c>
      <c r="U33" s="1">
        <f t="shared" si="3"/>
        <v>12.033518690094184</v>
      </c>
      <c r="V33" s="1">
        <f t="shared" si="1"/>
        <v>18.896481309905816</v>
      </c>
    </row>
    <row r="34" spans="19:22" x14ac:dyDescent="0.25">
      <c r="T34" s="1">
        <f t="shared" si="2"/>
        <v>2.600000000000001</v>
      </c>
      <c r="U34" s="1">
        <f t="shared" si="3"/>
        <v>13.131720416159425</v>
      </c>
      <c r="V34" s="1">
        <f t="shared" si="1"/>
        <v>17.798279583840575</v>
      </c>
    </row>
    <row r="35" spans="19:22" x14ac:dyDescent="0.25">
      <c r="T35" s="1">
        <f t="shared" si="2"/>
        <v>2.7000000000000011</v>
      </c>
      <c r="U35" s="1">
        <f t="shared" si="3"/>
        <v>14.26870741923905</v>
      </c>
      <c r="V35" s="1">
        <f t="shared" si="1"/>
        <v>16.66129258076095</v>
      </c>
    </row>
    <row r="36" spans="19:22" x14ac:dyDescent="0.25">
      <c r="T36" s="1"/>
    </row>
    <row r="37" spans="19:22" x14ac:dyDescent="0.25">
      <c r="S37">
        <v>1</v>
      </c>
      <c r="T37" s="1">
        <v>0</v>
      </c>
      <c r="U37" s="1">
        <f t="shared" ref="U37:U47" si="4">IF($T37&gt;$U$2, (($T37-$U$2)/$U$4)-($U$3/($U$4^2))*LN(1+ (($U$4*($T37-$U$2))/$U$3)),0)</f>
        <v>0</v>
      </c>
      <c r="V37" s="1">
        <f t="shared" ref="V37:V47" si="5">$U$1-U37</f>
        <v>30.93</v>
      </c>
    </row>
    <row r="38" spans="19:22" x14ac:dyDescent="0.25">
      <c r="S38">
        <v>2</v>
      </c>
      <c r="T38" s="1">
        <v>0.59</v>
      </c>
      <c r="U38" s="1">
        <f t="shared" si="4"/>
        <v>5.6362791142341884E-2</v>
      </c>
      <c r="V38" s="1">
        <f t="shared" si="5"/>
        <v>30.873637208857659</v>
      </c>
    </row>
    <row r="39" spans="19:22" x14ac:dyDescent="0.25">
      <c r="S39">
        <v>3</v>
      </c>
      <c r="T39" s="1">
        <v>0.93</v>
      </c>
      <c r="U39" s="1">
        <f t="shared" si="4"/>
        <v>0.73298606927039955</v>
      </c>
      <c r="V39" s="1">
        <f t="shared" si="5"/>
        <v>30.1970139307296</v>
      </c>
    </row>
    <row r="40" spans="19:22" x14ac:dyDescent="0.25">
      <c r="S40">
        <v>4</v>
      </c>
      <c r="T40" s="1">
        <v>1.56</v>
      </c>
      <c r="U40" s="1">
        <f t="shared" si="4"/>
        <v>3.7987393269403498</v>
      </c>
      <c r="V40" s="1">
        <f t="shared" si="5"/>
        <v>27.13126067305965</v>
      </c>
    </row>
    <row r="41" spans="19:22" x14ac:dyDescent="0.25">
      <c r="S41">
        <v>5</v>
      </c>
      <c r="T41" s="1">
        <v>1.88</v>
      </c>
      <c r="U41" s="1">
        <f t="shared" si="4"/>
        <v>6.1515933609880307</v>
      </c>
      <c r="V41" s="1">
        <f t="shared" si="5"/>
        <v>24.778406639011969</v>
      </c>
    </row>
    <row r="42" spans="19:22" x14ac:dyDescent="0.25">
      <c r="S42">
        <v>6</v>
      </c>
      <c r="T42" s="1">
        <v>2.27</v>
      </c>
      <c r="U42" s="1">
        <f t="shared" si="4"/>
        <v>9.6601044372033442</v>
      </c>
      <c r="V42" s="1">
        <f t="shared" si="5"/>
        <v>21.269895562796655</v>
      </c>
    </row>
    <row r="43" spans="19:22" x14ac:dyDescent="0.25">
      <c r="S43">
        <v>7</v>
      </c>
      <c r="T43" s="1">
        <v>2.65</v>
      </c>
      <c r="U43" s="1">
        <f t="shared" si="4"/>
        <v>13.695424114191709</v>
      </c>
      <c r="V43" s="1">
        <f t="shared" si="5"/>
        <v>17.23457588580829</v>
      </c>
    </row>
    <row r="44" spans="19:22" x14ac:dyDescent="0.25">
      <c r="S44" t="s">
        <v>17</v>
      </c>
      <c r="T44" s="1">
        <v>2.2799999999999998</v>
      </c>
      <c r="U44" s="1">
        <f t="shared" si="4"/>
        <v>9.7587596076431566</v>
      </c>
      <c r="V44" s="1">
        <f t="shared" si="5"/>
        <v>21.171240392356843</v>
      </c>
    </row>
    <row r="45" spans="19:22" x14ac:dyDescent="0.25">
      <c r="S45" t="s">
        <v>18</v>
      </c>
      <c r="T45" s="1">
        <v>2.2400000000000002</v>
      </c>
      <c r="U45" s="1">
        <f t="shared" si="4"/>
        <v>9.3666675553921408</v>
      </c>
      <c r="V45" s="1">
        <f t="shared" si="5"/>
        <v>21.563332444607859</v>
      </c>
    </row>
    <row r="46" spans="19:22" x14ac:dyDescent="0.25">
      <c r="S46" t="s">
        <v>19</v>
      </c>
      <c r="T46" s="1">
        <v>2.2799999999999998</v>
      </c>
      <c r="U46" s="1">
        <f t="shared" si="4"/>
        <v>9.7587596076431566</v>
      </c>
      <c r="V46" s="1">
        <f t="shared" si="5"/>
        <v>21.171240392356843</v>
      </c>
    </row>
    <row r="47" spans="19:22" x14ac:dyDescent="0.25">
      <c r="S47" t="s">
        <v>20</v>
      </c>
      <c r="T47" s="1">
        <v>2.1800000000000002</v>
      </c>
      <c r="U47" s="1">
        <f t="shared" si="4"/>
        <v>8.7912689984234618</v>
      </c>
      <c r="V47" s="1">
        <f t="shared" si="5"/>
        <v>22.138731001576538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F34" sqref="F34"/>
    </sheetView>
  </sheetViews>
  <sheetFormatPr defaultRowHeight="15" x14ac:dyDescent="0.25"/>
  <cols>
    <col min="14" max="16" width="12.7109375" customWidth="1"/>
  </cols>
  <sheetData>
    <row r="1" spans="1:16" x14ac:dyDescent="0.25">
      <c r="A1" t="s">
        <v>35</v>
      </c>
      <c r="G1" t="s">
        <v>36</v>
      </c>
      <c r="M1" t="s">
        <v>49</v>
      </c>
    </row>
    <row r="3" spans="1:16" x14ac:dyDescent="0.25">
      <c r="B3" t="s">
        <v>21</v>
      </c>
      <c r="C3" t="s">
        <v>22</v>
      </c>
      <c r="D3" t="s">
        <v>23</v>
      </c>
      <c r="G3" t="s">
        <v>37</v>
      </c>
      <c r="H3" t="s">
        <v>21</v>
      </c>
      <c r="I3" t="s">
        <v>22</v>
      </c>
      <c r="J3" t="s">
        <v>23</v>
      </c>
      <c r="N3" t="str">
        <f>B3</f>
        <v>Aptina.VN.lightness</v>
      </c>
      <c r="O3" t="str">
        <f t="shared" ref="O3:P3" si="0">C3</f>
        <v>Aptina.VN.objective</v>
      </c>
      <c r="P3" t="str">
        <f t="shared" si="0"/>
        <v>Aptina.VN.subjective</v>
      </c>
    </row>
    <row r="4" spans="1:16" x14ac:dyDescent="0.25">
      <c r="A4" t="s">
        <v>24</v>
      </c>
      <c r="B4">
        <v>42.754289</v>
      </c>
      <c r="C4">
        <v>0</v>
      </c>
      <c r="D4">
        <v>0</v>
      </c>
      <c r="G4" t="s">
        <v>38</v>
      </c>
      <c r="H4" s="3">
        <v>42.754289219999997</v>
      </c>
      <c r="I4" s="3">
        <v>0</v>
      </c>
      <c r="J4" s="3">
        <v>0</v>
      </c>
      <c r="M4" t="str">
        <f>A4</f>
        <v>01_noise_target_ls-1_lab.roi00</v>
      </c>
      <c r="N4" s="3">
        <f>H4-B4</f>
        <v>2.1999999688659955E-7</v>
      </c>
      <c r="O4" s="3">
        <f t="shared" ref="O4:P4" si="1">I4-C4</f>
        <v>0</v>
      </c>
      <c r="P4" s="3">
        <f t="shared" si="1"/>
        <v>0</v>
      </c>
    </row>
    <row r="5" spans="1:16" x14ac:dyDescent="0.25">
      <c r="A5" t="s">
        <v>25</v>
      </c>
      <c r="B5">
        <v>42.851472000000001</v>
      </c>
      <c r="C5">
        <v>0.59</v>
      </c>
      <c r="D5">
        <v>0.06</v>
      </c>
      <c r="G5" t="s">
        <v>39</v>
      </c>
      <c r="H5" s="3">
        <v>42.851472489999999</v>
      </c>
      <c r="I5" s="3">
        <v>0.66545094999999999</v>
      </c>
      <c r="J5" s="3">
        <v>0.14183312000000001</v>
      </c>
      <c r="M5" t="str">
        <f t="shared" ref="M5:M14" si="2">A5</f>
        <v>02_noise_target_ls-2_lab.roi00</v>
      </c>
      <c r="N5" s="3">
        <f t="shared" ref="N5:N14" si="3">H5-B5</f>
        <v>4.8999999791021764E-7</v>
      </c>
      <c r="O5" s="3">
        <f t="shared" ref="O5:O14" si="4">I5-C5</f>
        <v>7.5450950000000017E-2</v>
      </c>
      <c r="P5" s="3">
        <f t="shared" ref="P5:P14" si="5">J5-D5</f>
        <v>8.1833120000000009E-2</v>
      </c>
    </row>
    <row r="6" spans="1:16" x14ac:dyDescent="0.25">
      <c r="A6" t="s">
        <v>26</v>
      </c>
      <c r="B6">
        <v>42.852977000000003</v>
      </c>
      <c r="C6">
        <v>0.93</v>
      </c>
      <c r="D6">
        <v>0.73</v>
      </c>
      <c r="G6" t="s">
        <v>40</v>
      </c>
      <c r="H6" s="3">
        <v>42.85297748</v>
      </c>
      <c r="I6" s="3">
        <v>1.0213418999999999</v>
      </c>
      <c r="J6" s="3">
        <v>1.0378601700000001</v>
      </c>
      <c r="M6" t="str">
        <f t="shared" si="2"/>
        <v>03_noise_target_ls-3_lab.roi00</v>
      </c>
      <c r="N6" s="3">
        <f t="shared" si="3"/>
        <v>4.7999999708281393E-7</v>
      </c>
      <c r="O6" s="3">
        <f t="shared" si="4"/>
        <v>9.1341899999999865E-2</v>
      </c>
      <c r="P6" s="3">
        <f t="shared" si="5"/>
        <v>0.3078601700000001</v>
      </c>
    </row>
    <row r="7" spans="1:16" x14ac:dyDescent="0.25">
      <c r="A7" t="s">
        <v>27</v>
      </c>
      <c r="B7">
        <v>42.851174999999998</v>
      </c>
      <c r="C7">
        <v>1.56</v>
      </c>
      <c r="D7">
        <v>3.8</v>
      </c>
      <c r="G7" t="s">
        <v>41</v>
      </c>
      <c r="H7" s="3">
        <v>42.851174630000003</v>
      </c>
      <c r="I7" s="3">
        <v>1.64818194</v>
      </c>
      <c r="J7" s="3">
        <v>4.3971343899999997</v>
      </c>
      <c r="M7" t="str">
        <f t="shared" si="2"/>
        <v>04_noise_target_ls-4_lab.roi00</v>
      </c>
      <c r="N7" s="3">
        <f t="shared" si="3"/>
        <v>-3.6999999508680048E-7</v>
      </c>
      <c r="O7" s="3">
        <f t="shared" si="4"/>
        <v>8.8181939999999903E-2</v>
      </c>
      <c r="P7" s="3">
        <f t="shared" si="5"/>
        <v>0.5971343899999999</v>
      </c>
    </row>
    <row r="8" spans="1:16" x14ac:dyDescent="0.25">
      <c r="A8" t="s">
        <v>28</v>
      </c>
      <c r="B8">
        <v>42.846722999999997</v>
      </c>
      <c r="C8">
        <v>1.88</v>
      </c>
      <c r="D8">
        <v>6.15</v>
      </c>
      <c r="G8" t="s">
        <v>42</v>
      </c>
      <c r="H8" s="3">
        <v>42.84672346</v>
      </c>
      <c r="I8" s="3">
        <v>1.9707945600000001</v>
      </c>
      <c r="J8" s="3">
        <v>6.9077724600000003</v>
      </c>
      <c r="M8" t="str">
        <f t="shared" si="2"/>
        <v>05_noise_target_ls-5_lab.roi00</v>
      </c>
      <c r="N8" s="3">
        <f t="shared" si="3"/>
        <v>4.6000000253343387E-7</v>
      </c>
      <c r="O8" s="3">
        <f t="shared" si="4"/>
        <v>9.0794560000000191E-2</v>
      </c>
      <c r="P8" s="3">
        <f t="shared" si="5"/>
        <v>0.75777245999999998</v>
      </c>
    </row>
    <row r="9" spans="1:16" x14ac:dyDescent="0.25">
      <c r="A9" t="s">
        <v>29</v>
      </c>
      <c r="B9">
        <v>42.836354</v>
      </c>
      <c r="C9">
        <v>2.27</v>
      </c>
      <c r="D9">
        <v>9.66</v>
      </c>
      <c r="G9" t="s">
        <v>43</v>
      </c>
      <c r="H9" s="3">
        <v>42.836354329999999</v>
      </c>
      <c r="I9" s="3">
        <v>2.3586296400000002</v>
      </c>
      <c r="J9" s="3">
        <v>10.54902139</v>
      </c>
      <c r="M9" t="str">
        <f t="shared" si="2"/>
        <v>06_noise_target_ls-6_lab.roi00</v>
      </c>
      <c r="N9" s="3">
        <f t="shared" si="3"/>
        <v>3.29999998882613E-7</v>
      </c>
      <c r="O9" s="3">
        <f t="shared" si="4"/>
        <v>8.8629640000000176E-2</v>
      </c>
      <c r="P9" s="3">
        <f t="shared" si="5"/>
        <v>0.88902138999999991</v>
      </c>
    </row>
    <row r="10" spans="1:16" x14ac:dyDescent="0.25">
      <c r="A10" t="s">
        <v>30</v>
      </c>
      <c r="B10">
        <v>42.861068000000003</v>
      </c>
      <c r="C10">
        <v>2.65</v>
      </c>
      <c r="D10">
        <v>13.7</v>
      </c>
      <c r="G10" t="s">
        <v>44</v>
      </c>
      <c r="H10" s="3">
        <v>42.861068060000001</v>
      </c>
      <c r="I10" s="3">
        <v>2.7377187200000002</v>
      </c>
      <c r="J10" s="3">
        <v>14.707447309999999</v>
      </c>
      <c r="M10" t="str">
        <f t="shared" si="2"/>
        <v>07_noise_target_ls-7_lab.roi00</v>
      </c>
      <c r="N10" s="3">
        <f t="shared" si="3"/>
        <v>5.9999997858994902E-8</v>
      </c>
      <c r="O10" s="3">
        <f t="shared" si="4"/>
        <v>8.771872000000025E-2</v>
      </c>
      <c r="P10" s="3">
        <f t="shared" si="5"/>
        <v>1.0074473099999999</v>
      </c>
    </row>
    <row r="11" spans="1:16" x14ac:dyDescent="0.25">
      <c r="A11" t="s">
        <v>31</v>
      </c>
      <c r="B11">
        <v>42.907933999999997</v>
      </c>
      <c r="C11">
        <v>2.2799999999999998</v>
      </c>
      <c r="D11">
        <v>9.76</v>
      </c>
      <c r="G11" t="s">
        <v>45</v>
      </c>
      <c r="H11" s="3">
        <v>42.90793429</v>
      </c>
      <c r="I11" s="3">
        <v>2.3403312500000002</v>
      </c>
      <c r="J11" s="3">
        <v>10.3628249</v>
      </c>
      <c r="M11" t="str">
        <f t="shared" si="2"/>
        <v>08_noise_target_r_lab.roi00</v>
      </c>
      <c r="N11" s="3">
        <f t="shared" si="3"/>
        <v>2.9000000267842552E-7</v>
      </c>
      <c r="O11" s="3">
        <f t="shared" si="4"/>
        <v>6.0331250000000392E-2</v>
      </c>
      <c r="P11" s="3">
        <f t="shared" si="5"/>
        <v>0.60282489999999989</v>
      </c>
    </row>
    <row r="12" spans="1:16" x14ac:dyDescent="0.25">
      <c r="A12" t="s">
        <v>32</v>
      </c>
      <c r="B12">
        <v>42.744591</v>
      </c>
      <c r="C12">
        <v>2.2400000000000002</v>
      </c>
      <c r="D12">
        <v>9.3699999999999992</v>
      </c>
      <c r="G12" t="s">
        <v>46</v>
      </c>
      <c r="H12" s="3">
        <v>42.744590530000004</v>
      </c>
      <c r="I12" s="3">
        <v>2.3443212299999998</v>
      </c>
      <c r="J12" s="3">
        <v>10.40330747</v>
      </c>
      <c r="M12" t="str">
        <f t="shared" si="2"/>
        <v>09_noise_target_g_lab.roi00</v>
      </c>
      <c r="N12" s="3">
        <f t="shared" si="3"/>
        <v>-4.6999999625541022E-7</v>
      </c>
      <c r="O12" s="3">
        <f t="shared" si="4"/>
        <v>0.1043212299999996</v>
      </c>
      <c r="P12" s="3">
        <f t="shared" si="5"/>
        <v>1.0333074700000004</v>
      </c>
    </row>
    <row r="13" spans="1:16" x14ac:dyDescent="0.25">
      <c r="A13" t="s">
        <v>33</v>
      </c>
      <c r="B13">
        <v>42.900405999999997</v>
      </c>
      <c r="C13">
        <v>2.2799999999999998</v>
      </c>
      <c r="D13">
        <v>9.76</v>
      </c>
      <c r="G13" t="s">
        <v>47</v>
      </c>
      <c r="H13" s="3">
        <v>42.900406199999999</v>
      </c>
      <c r="I13" s="3">
        <v>2.3764176799999999</v>
      </c>
      <c r="J13" s="3">
        <v>10.731345599999999</v>
      </c>
      <c r="M13" t="str">
        <f t="shared" si="2"/>
        <v>10_noise_target_b_lab.roi00</v>
      </c>
      <c r="N13" s="3">
        <f t="shared" si="3"/>
        <v>2.0000000233721948E-7</v>
      </c>
      <c r="O13" s="3">
        <f t="shared" si="4"/>
        <v>9.6417680000000061E-2</v>
      </c>
      <c r="P13" s="3">
        <f t="shared" si="5"/>
        <v>0.97134559999999937</v>
      </c>
    </row>
    <row r="14" spans="1:16" x14ac:dyDescent="0.25">
      <c r="A14" t="s">
        <v>34</v>
      </c>
      <c r="B14">
        <v>43.031171999999998</v>
      </c>
      <c r="C14">
        <v>2.1800000000000002</v>
      </c>
      <c r="D14">
        <v>8.7899999999999991</v>
      </c>
      <c r="G14" t="s">
        <v>48</v>
      </c>
      <c r="H14" s="3">
        <v>43.031172169999998</v>
      </c>
      <c r="I14" s="3">
        <v>2.2521182400000002</v>
      </c>
      <c r="J14" s="3">
        <v>9.4847411400000006</v>
      </c>
      <c r="M14" t="str">
        <f t="shared" si="2"/>
        <v>11_noise_target_lstar_lab.roi00</v>
      </c>
      <c r="N14" s="3">
        <f t="shared" si="3"/>
        <v>1.6999999985500835E-7</v>
      </c>
      <c r="O14" s="3">
        <f t="shared" si="4"/>
        <v>7.211824E-2</v>
      </c>
      <c r="P14" s="3">
        <f t="shared" si="5"/>
        <v>0.69474114000000142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25">
      <c r="A2" t="s">
        <v>11</v>
      </c>
      <c r="B2" t="s">
        <v>12</v>
      </c>
      <c r="C2" t="s">
        <v>13</v>
      </c>
      <c r="D2" t="s">
        <v>14</v>
      </c>
      <c r="E2" t="s">
        <v>15</v>
      </c>
      <c r="F2">
        <v>19</v>
      </c>
      <c r="G2" t="s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Classified as UnClassified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2014-07-27T21:03:59Z</dcterms:modified>
</cp:coreProperties>
</file>