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g\Documents\Conference Policy\Proposal Docs\"/>
    </mc:Choice>
  </mc:AlternateContent>
  <xr:revisionPtr revIDLastSave="0" documentId="13_ncr:1_{B5A2977F-7890-46F6-87C4-736C32AF4FBC}" xr6:coauthVersionLast="47" xr6:coauthVersionMax="47" xr10:uidLastSave="{00000000-0000-0000-0000-000000000000}"/>
  <bookViews>
    <workbookView xWindow="34485" yWindow="1440" windowWidth="15495" windowHeight="12000" tabRatio="500" xr2:uid="{00000000-000D-0000-FFFF-FFFF00000000}"/>
  </bookViews>
  <sheets>
    <sheet name="User Configuration" sheetId="1" r:id="rId1"/>
    <sheet name="Conference Budget" sheetId="2" r:id="rId2"/>
    <sheet name="Summa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3" l="1"/>
  <c r="B6" i="3"/>
  <c r="B5" i="3"/>
  <c r="B4" i="3"/>
  <c r="E38" i="2"/>
  <c r="E33" i="2"/>
  <c r="F33" i="2" s="1"/>
  <c r="F32" i="2"/>
  <c r="E32" i="2"/>
  <c r="F31" i="2"/>
  <c r="E31" i="2"/>
  <c r="E27" i="2"/>
  <c r="E23" i="2"/>
  <c r="F23" i="2" s="1"/>
  <c r="L22" i="2"/>
  <c r="L21" i="2"/>
  <c r="F21" i="2"/>
  <c r="L20" i="2"/>
  <c r="F20" i="2"/>
  <c r="L19" i="2"/>
  <c r="F19" i="2"/>
  <c r="L18" i="2"/>
  <c r="F18" i="2"/>
  <c r="L17" i="2"/>
  <c r="L23" i="2" s="1"/>
  <c r="F22" i="2" s="1"/>
  <c r="F17" i="2"/>
  <c r="F16" i="2"/>
  <c r="F15" i="2"/>
  <c r="L14" i="2"/>
  <c r="B21" i="3" s="1"/>
  <c r="F14" i="2"/>
  <c r="K13" i="2"/>
  <c r="L13" i="2" s="1"/>
  <c r="B19" i="3" s="1"/>
  <c r="F13" i="2"/>
  <c r="K12" i="2"/>
  <c r="L12" i="2" s="1"/>
  <c r="F12" i="2"/>
  <c r="K11" i="2"/>
  <c r="L11" i="2" s="1"/>
  <c r="F11" i="2"/>
  <c r="L10" i="2"/>
  <c r="F10" i="2"/>
  <c r="L9" i="2"/>
  <c r="F9" i="2"/>
  <c r="K8" i="2"/>
  <c r="L8" i="2" s="1"/>
  <c r="F8" i="2"/>
  <c r="L7" i="2"/>
  <c r="F7" i="2"/>
  <c r="J3" i="2"/>
  <c r="B8" i="3" s="1"/>
  <c r="A3" i="1"/>
  <c r="C29" i="2" l="1"/>
  <c r="E29" i="2" s="1"/>
  <c r="F29" i="2" s="1"/>
  <c r="B18" i="3"/>
  <c r="L15" i="2"/>
  <c r="L24" i="2" s="1"/>
  <c r="L30" i="2" s="1"/>
  <c r="B17" i="3"/>
  <c r="B23" i="3" s="1"/>
  <c r="F24" i="2"/>
  <c r="B11" i="3" s="1"/>
  <c r="E24" i="2"/>
  <c r="E40" i="2"/>
  <c r="C30" i="2"/>
  <c r="E30" i="2" s="1"/>
  <c r="F30" i="2" s="1"/>
  <c r="F27" i="2"/>
  <c r="F38" i="2"/>
  <c r="F40" i="2" s="1"/>
  <c r="B13" i="3" s="1"/>
  <c r="C28" i="2"/>
  <c r="E28" i="2" s="1"/>
  <c r="F28" i="2" s="1"/>
  <c r="E39" i="2"/>
  <c r="F39" i="2" s="1"/>
  <c r="E34" i="2" l="1"/>
  <c r="F34" i="2" s="1"/>
  <c r="F35" i="2" s="1"/>
  <c r="E35" i="2" l="1"/>
  <c r="E42" i="2" s="1"/>
  <c r="F42" i="2"/>
  <c r="B12" i="3"/>
  <c r="B14" i="3" l="1"/>
  <c r="B25" i="3" s="1"/>
  <c r="B26" i="3" s="1"/>
  <c r="L31" i="2"/>
  <c r="L32" i="2" s="1"/>
</calcChain>
</file>

<file path=xl/sharedStrings.xml><?xml version="1.0" encoding="utf-8"?>
<sst xmlns="http://schemas.openxmlformats.org/spreadsheetml/2006/main" count="132" uniqueCount="107">
  <si>
    <t>USER CONFIGURATION PAGE</t>
  </si>
  <si>
    <t>PLEASE ONLY EDIT GREEN FIELDS IN ALL WORKSHEETS !!!</t>
  </si>
  <si>
    <t>Currency Conversion Rate (LOCAL/US$)</t>
  </si>
  <si>
    <t>Local currency unit</t>
  </si>
  <si>
    <t>Local VAT percentage</t>
  </si>
  <si>
    <t>Conference title</t>
  </si>
  <si>
    <t>Conference number</t>
  </si>
  <si>
    <t>Chair(s)</t>
  </si>
  <si>
    <t>Location</t>
  </si>
  <si>
    <t>Dates</t>
  </si>
  <si>
    <t>Budget creator</t>
  </si>
  <si>
    <t>Budget version</t>
  </si>
  <si>
    <t>CONFERENCE BUDGET</t>
  </si>
  <si>
    <t>Edit the green fields only</t>
  </si>
  <si>
    <t>Number of conference days:</t>
  </si>
  <si>
    <r>
      <rPr>
        <b/>
        <sz val="11"/>
        <color rgb="FF000000"/>
        <rFont val="Tahoma"/>
        <family val="2"/>
        <charset val="1"/>
      </rPr>
      <t>Total attendees</t>
    </r>
    <r>
      <rPr>
        <b/>
        <sz val="10"/>
        <color rgb="FF000000"/>
        <rFont val="Tahoma"/>
        <family val="2"/>
        <charset val="1"/>
      </rPr>
      <t xml:space="preserve"> (incl committee)</t>
    </r>
  </si>
  <si>
    <t>EXPENSES</t>
  </si>
  <si>
    <t>INCOME</t>
  </si>
  <si>
    <r>
      <rPr>
        <b/>
        <sz val="13"/>
        <color rgb="FF000000"/>
        <rFont val="Tahoma"/>
        <family val="2"/>
        <charset val="1"/>
      </rPr>
      <t>Fixed Costs</t>
    </r>
    <r>
      <rPr>
        <b/>
        <sz val="10"/>
        <color rgb="FF000000"/>
        <rFont val="Tahoma"/>
        <family val="2"/>
        <charset val="1"/>
      </rPr>
      <t xml:space="preserve">  </t>
    </r>
    <r>
      <rPr>
        <sz val="10"/>
        <color rgb="FF000000"/>
        <rFont val="Tahoma"/>
        <family val="2"/>
        <charset val="1"/>
      </rPr>
      <t>(total for all days)</t>
    </r>
  </si>
  <si>
    <t>Description</t>
  </si>
  <si>
    <t>Total cost (local)</t>
  </si>
  <si>
    <t>Total cost (U$)</t>
  </si>
  <si>
    <t>Income From Members</t>
  </si>
  <si>
    <t># of Persons</t>
  </si>
  <si>
    <t>Fee per person  (U$)</t>
  </si>
  <si>
    <t>Sub Total  (U$)</t>
  </si>
  <si>
    <t>Venue</t>
  </si>
  <si>
    <t xml:space="preserve">Main auditorium </t>
  </si>
  <si>
    <t>Member delegates</t>
  </si>
  <si>
    <t>Additional meeting rooms</t>
  </si>
  <si>
    <t>Additional meeting room</t>
  </si>
  <si>
    <t>Student delegates</t>
  </si>
  <si>
    <t>Demo rooms</t>
  </si>
  <si>
    <t>Rooms for demos</t>
  </si>
  <si>
    <t>Committee</t>
  </si>
  <si>
    <t>Poster space</t>
  </si>
  <si>
    <t>Cost of rental of poster space and poster boards</t>
  </si>
  <si>
    <t>Non-paying delegates</t>
  </si>
  <si>
    <t>Room treatment or decoration</t>
  </si>
  <si>
    <t>For auditorium and conference spaces</t>
  </si>
  <si>
    <t>Authors</t>
  </si>
  <si>
    <t>Internet/WiFi</t>
  </si>
  <si>
    <t>Student authors</t>
  </si>
  <si>
    <t>Audio visual</t>
  </si>
  <si>
    <t>A/V systems for auditorium or demo rooms, including labor</t>
  </si>
  <si>
    <t>Presenters (workshop, etc)</t>
  </si>
  <si>
    <t>Social Event Venue</t>
  </si>
  <si>
    <t>Social Event Tickets</t>
  </si>
  <si>
    <t xml:space="preserve">Social Event Entertainment </t>
  </si>
  <si>
    <t>Band, etc.</t>
  </si>
  <si>
    <t xml:space="preserve">Total Income from Members </t>
  </si>
  <si>
    <t>Local transport</t>
  </si>
  <si>
    <t>Buses to and from the hotel (morning, lunch, and evening)</t>
  </si>
  <si>
    <t>Income From Sponsors</t>
  </si>
  <si>
    <t># of Sponsors</t>
  </si>
  <si>
    <t>Amnt of sponsorship  (U$)</t>
  </si>
  <si>
    <t>Organizing Committee Accommodation</t>
  </si>
  <si>
    <t>Sponsorship (tier 1)</t>
  </si>
  <si>
    <t>Organizing Committee Approved Expenses</t>
  </si>
  <si>
    <t>Sponsorship (tier 2)</t>
  </si>
  <si>
    <t>Invited Speakers' Agreed Expenses</t>
  </si>
  <si>
    <t>Accomodation + any other ECC-approved costs</t>
  </si>
  <si>
    <t>Sponsorship (tier 3)</t>
  </si>
  <si>
    <t>Other</t>
  </si>
  <si>
    <t>Sponsorship (tier 4)</t>
  </si>
  <si>
    <t>Sponsorship (tier 5)</t>
  </si>
  <si>
    <t>Sponsor's Mixer</t>
  </si>
  <si>
    <t>5% of Total Sponsorship Income</t>
  </si>
  <si>
    <t>Special Event Sponsorship(s)</t>
  </si>
  <si>
    <t>5% for inflation</t>
  </si>
  <si>
    <t>5% for Inflation</t>
  </si>
  <si>
    <t xml:space="preserve">Total Income from Sponsors </t>
  </si>
  <si>
    <t>Total Fixed Expenses</t>
  </si>
  <si>
    <t>Total Income</t>
  </si>
  <si>
    <t>Variable Costs</t>
  </si>
  <si>
    <t>#  Units</t>
  </si>
  <si>
    <t>Cost per unit</t>
  </si>
  <si>
    <t>Lunch</t>
  </si>
  <si>
    <t>For all conference days</t>
  </si>
  <si>
    <t>Coffee breaks (2 per day)</t>
  </si>
  <si>
    <t>Social Event</t>
  </si>
  <si>
    <t>Food + beer/wine/soft drinks</t>
  </si>
  <si>
    <t>Income Minus Expenses</t>
  </si>
  <si>
    <t>Badges</t>
  </si>
  <si>
    <t>For delegates, committee and crew</t>
  </si>
  <si>
    <t>Graphic design, posters, flyers</t>
  </si>
  <si>
    <t>Estimate (incl. printing)</t>
  </si>
  <si>
    <t>Total Expenses</t>
  </si>
  <si>
    <t>Surplus</t>
  </si>
  <si>
    <t>Total Variable Expenses</t>
  </si>
  <si>
    <t>HQ costs</t>
  </si>
  <si>
    <t>Unit cost (US$)</t>
  </si>
  <si>
    <t>Total HQ Expenses</t>
  </si>
  <si>
    <t>CONFERENCE SUMMARY</t>
  </si>
  <si>
    <t>DO NOT EDIT THIS PAGE</t>
  </si>
  <si>
    <t>Chair</t>
  </si>
  <si>
    <t>Total delegates</t>
  </si>
  <si>
    <t>US$</t>
  </si>
  <si>
    <t>Fixed costs</t>
  </si>
  <si>
    <t>Variable costs</t>
  </si>
  <si>
    <t>Delegates</t>
  </si>
  <si>
    <t>Presenters</t>
  </si>
  <si>
    <t>Sponsorship</t>
  </si>
  <si>
    <r>
      <rPr>
        <sz val="11"/>
        <color rgb="FF000000"/>
        <rFont val="Calibri"/>
        <family val="2"/>
        <charset val="1"/>
      </rPr>
      <t xml:space="preserve">Mixer </t>
    </r>
    <r>
      <rPr>
        <sz val="10"/>
        <color rgb="FF000000"/>
        <rFont val="Calibri"/>
        <family val="2"/>
        <charset val="1"/>
      </rPr>
      <t>(incl sponsorship)</t>
    </r>
  </si>
  <si>
    <t>Total Income  US$</t>
  </si>
  <si>
    <t>Total Margin  US$</t>
  </si>
  <si>
    <t>Total Margin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</si>
</sst>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\$* #,##0_);_(\$* \(#,##0\);_(\$* \-_);_(@_)"/>
    <numFmt numFmtId="165" formatCode="\$#,##0"/>
    <numFmt numFmtId="166" formatCode="_(\$* #,##0.00_);_(\$* \(#,##0.00\);_(\$* \-??_);_(@_)"/>
    <numFmt numFmtId="167" formatCode="\$#,##0.00"/>
    <numFmt numFmtId="168" formatCode="_(* #,##0.00_);_(* \(#,##0.00\);_(* \-??_);_(@_)"/>
  </numFmts>
  <fonts count="26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Tahoma"/>
      <family val="2"/>
      <charset val="1"/>
    </font>
    <font>
      <b/>
      <sz val="14"/>
      <color rgb="FF000000"/>
      <name val="Tahoma"/>
      <family val="2"/>
      <charset val="1"/>
    </font>
    <font>
      <b/>
      <sz val="15"/>
      <color rgb="FFFFFFFF"/>
      <name val="Tahoma"/>
      <family val="2"/>
      <charset val="1"/>
    </font>
    <font>
      <b/>
      <sz val="11"/>
      <color rgb="FF666666"/>
      <name val="Tahoma"/>
      <family val="2"/>
      <charset val="1"/>
    </font>
    <font>
      <b/>
      <sz val="11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sz val="13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b/>
      <sz val="8"/>
      <color rgb="FF000000"/>
      <name val="Tahoma"/>
      <family val="2"/>
      <charset val="1"/>
    </font>
    <font>
      <b/>
      <sz val="17"/>
      <color rgb="FF000000"/>
      <name val="Tahoma"/>
      <family val="2"/>
      <charset val="1"/>
    </font>
    <font>
      <b/>
      <sz val="16"/>
      <color rgb="FF000000"/>
      <name val="Tahoma"/>
      <family val="2"/>
      <charset val="1"/>
    </font>
    <font>
      <b/>
      <sz val="12"/>
      <color rgb="FF000000"/>
      <name val="Tahoma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Docs-Calibri"/>
      <charset val="1"/>
    </font>
    <font>
      <sz val="11"/>
      <color rgb="FF000000"/>
      <name val="Inconsolata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D9EAD4"/>
        <bgColor rgb="FFD9EAD3"/>
      </patternFill>
    </fill>
    <fill>
      <patternFill patternType="solid">
        <fgColor rgb="FFD9EAD3"/>
        <bgColor rgb="FFD9EAD4"/>
      </patternFill>
    </fill>
    <fill>
      <patternFill patternType="solid">
        <fgColor rgb="FFFFFFFF"/>
        <bgColor rgb="FFF3F3F3"/>
      </patternFill>
    </fill>
    <fill>
      <patternFill patternType="solid">
        <fgColor rgb="FFFAF9D9"/>
        <bgColor rgb="FFF3F3F3"/>
      </patternFill>
    </fill>
    <fill>
      <patternFill patternType="solid">
        <fgColor rgb="FF9FC5E8"/>
        <bgColor rgb="FF95B3D7"/>
      </patternFill>
    </fill>
    <fill>
      <patternFill patternType="solid">
        <fgColor rgb="FFF3F3F3"/>
        <bgColor rgb="FFF2F2F2"/>
      </patternFill>
    </fill>
    <fill>
      <patternFill patternType="solid">
        <fgColor rgb="FFF2F2F2"/>
        <bgColor rgb="FFF3F3F3"/>
      </patternFill>
    </fill>
    <fill>
      <patternFill patternType="solid">
        <fgColor rgb="FF95B3D7"/>
        <bgColor rgb="FF9FC5E8"/>
      </patternFill>
    </fill>
    <fill>
      <patternFill patternType="solid">
        <fgColor rgb="FFCCCCCC"/>
        <bgColor rgb="FFCCCCFF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666666"/>
      </right>
      <top style="medium">
        <color auto="1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medium">
        <color auto="1"/>
      </top>
      <bottom style="thin">
        <color rgb="FF666666"/>
      </bottom>
      <diagonal/>
    </border>
    <border>
      <left style="thin">
        <color rgb="FF666666"/>
      </left>
      <right style="medium">
        <color auto="1"/>
      </right>
      <top style="medium">
        <color auto="1"/>
      </top>
      <bottom style="thin">
        <color rgb="FF66666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medium">
        <color auto="1"/>
      </right>
      <top style="thin">
        <color rgb="FF666666"/>
      </top>
      <bottom style="thin">
        <color rgb="FF666666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medium">
        <color auto="1"/>
      </right>
      <top style="thin">
        <color rgb="FF666666"/>
      </top>
      <bottom/>
      <diagonal/>
    </border>
    <border>
      <left style="medium">
        <color auto="1"/>
      </left>
      <right style="thin">
        <color rgb="FF666666"/>
      </right>
      <top style="thin">
        <color auto="1"/>
      </top>
      <bottom style="thin">
        <color rgb="FF666666"/>
      </bottom>
      <diagonal/>
    </border>
    <border>
      <left style="medium">
        <color auto="1"/>
      </left>
      <right style="thin">
        <color rgb="FF666666"/>
      </right>
      <top style="thin">
        <color rgb="FF66666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666666"/>
      </right>
      <top/>
      <bottom style="medium">
        <color auto="1"/>
      </bottom>
      <diagonal/>
    </border>
    <border>
      <left style="thin">
        <color rgb="FF666666"/>
      </left>
      <right style="thin">
        <color rgb="FF666666"/>
      </right>
      <top/>
      <bottom style="medium">
        <color auto="1"/>
      </bottom>
      <diagonal/>
    </border>
    <border>
      <left style="thin">
        <color rgb="FF666666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medium">
        <color auto="1"/>
      </left>
      <right/>
      <top style="thin">
        <color rgb="FF666666"/>
      </top>
      <bottom style="medium">
        <color auto="1"/>
      </bottom>
      <diagonal/>
    </border>
    <border>
      <left/>
      <right style="thin">
        <color rgb="FF666666"/>
      </right>
      <top style="thin">
        <color rgb="FF666666"/>
      </top>
      <bottom style="medium">
        <color auto="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auto="1"/>
      </bottom>
      <diagonal/>
    </border>
    <border>
      <left style="thin">
        <color rgb="FF666666"/>
      </left>
      <right style="medium">
        <color auto="1"/>
      </right>
      <top style="thin">
        <color rgb="FF666666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auto="1"/>
      </left>
      <right style="thin">
        <color rgb="FF666666"/>
      </right>
      <top style="thin">
        <color auto="1"/>
      </top>
      <bottom style="thin">
        <color rgb="FF666666"/>
      </bottom>
      <diagonal/>
    </border>
    <border>
      <left style="thin">
        <color rgb="FF666666"/>
      </left>
      <right style="thin">
        <color auto="1"/>
      </right>
      <top style="thin">
        <color auto="1"/>
      </top>
      <bottom style="thin">
        <color rgb="FF666666"/>
      </bottom>
      <diagonal/>
    </border>
    <border>
      <left style="thin">
        <color rgb="FF666666"/>
      </left>
      <right style="thin">
        <color auto="1"/>
      </right>
      <top style="thin">
        <color rgb="FF666666"/>
      </top>
      <bottom style="thin">
        <color rgb="FF666666"/>
      </bottom>
      <diagonal/>
    </border>
    <border>
      <left style="thin">
        <color auto="1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auto="1"/>
      </right>
      <top style="thin">
        <color rgb="FF666666"/>
      </top>
      <bottom/>
      <diagonal/>
    </border>
  </borders>
  <cellStyleXfs count="2">
    <xf numFmtId="0" fontId="0" fillId="0" borderId="0"/>
    <xf numFmtId="166" fontId="25" fillId="0" borderId="0" applyBorder="0" applyProtection="0"/>
  </cellStyleXfs>
  <cellXfs count="18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1" fillId="4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/>
    <xf numFmtId="49" fontId="1" fillId="5" borderId="1" xfId="0" applyNumberFormat="1" applyFont="1" applyFill="1" applyBorder="1" applyAlignment="1">
      <alignment horizontal="left"/>
    </xf>
    <xf numFmtId="0" fontId="4" fillId="0" borderId="0" xfId="0" applyFont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5" fillId="6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8" borderId="2" xfId="0" applyFont="1" applyFill="1" applyBorder="1" applyAlignment="1">
      <alignment vertical="center"/>
    </xf>
    <xf numFmtId="0" fontId="9" fillId="6" borderId="0" xfId="0" applyFont="1" applyFill="1"/>
    <xf numFmtId="0" fontId="5" fillId="8" borderId="3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vertical="center"/>
    </xf>
    <xf numFmtId="0" fontId="12" fillId="8" borderId="8" xfId="0" applyFont="1" applyFill="1" applyBorder="1" applyAlignment="1">
      <alignment vertical="center"/>
    </xf>
    <xf numFmtId="0" fontId="13" fillId="8" borderId="9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top"/>
    </xf>
    <xf numFmtId="164" fontId="4" fillId="5" borderId="12" xfId="0" applyNumberFormat="1" applyFont="1" applyFill="1" applyBorder="1"/>
    <xf numFmtId="164" fontId="4" fillId="0" borderId="13" xfId="0" applyNumberFormat="1" applyFont="1" applyBorder="1"/>
    <xf numFmtId="0" fontId="4" fillId="6" borderId="14" xfId="0" applyFont="1" applyFill="1" applyBorder="1"/>
    <xf numFmtId="0" fontId="4" fillId="5" borderId="1" xfId="0" applyFont="1" applyFill="1" applyBorder="1"/>
    <xf numFmtId="164" fontId="4" fillId="5" borderId="15" xfId="0" applyNumberFormat="1" applyFont="1" applyFill="1" applyBorder="1"/>
    <xf numFmtId="164" fontId="4" fillId="6" borderId="16" xfId="0" applyNumberFormat="1" applyFont="1" applyFill="1" applyBorder="1"/>
    <xf numFmtId="165" fontId="4" fillId="6" borderId="0" xfId="0" applyNumberFormat="1" applyFont="1" applyFill="1"/>
    <xf numFmtId="0" fontId="4" fillId="9" borderId="14" xfId="0" applyFont="1" applyFill="1" applyBorder="1"/>
    <xf numFmtId="164" fontId="4" fillId="9" borderId="15" xfId="0" applyNumberFormat="1" applyFont="1" applyFill="1" applyBorder="1"/>
    <xf numFmtId="164" fontId="4" fillId="9" borderId="16" xfId="0" applyNumberFormat="1" applyFont="1" applyFill="1" applyBorder="1"/>
    <xf numFmtId="164" fontId="4" fillId="6" borderId="15" xfId="0" applyNumberFormat="1" applyFont="1" applyFill="1" applyBorder="1"/>
    <xf numFmtId="0" fontId="4" fillId="4" borderId="11" xfId="0" applyFont="1" applyFill="1" applyBorder="1" applyAlignment="1">
      <alignment vertical="top" wrapText="1"/>
    </xf>
    <xf numFmtId="0" fontId="4" fillId="0" borderId="14" xfId="0" applyFont="1" applyBorder="1"/>
    <xf numFmtId="0" fontId="4" fillId="4" borderId="1" xfId="0" applyFont="1" applyFill="1" applyBorder="1"/>
    <xf numFmtId="164" fontId="4" fillId="0" borderId="15" xfId="0" applyNumberFormat="1" applyFont="1" applyBorder="1"/>
    <xf numFmtId="164" fontId="4" fillId="0" borderId="16" xfId="0" applyNumberFormat="1" applyFont="1" applyBorder="1"/>
    <xf numFmtId="0" fontId="4" fillId="10" borderId="14" xfId="0" applyFont="1" applyFill="1" applyBorder="1"/>
    <xf numFmtId="166" fontId="8" fillId="10" borderId="18" xfId="1" applyFont="1" applyFill="1" applyBorder="1" applyProtection="1"/>
    <xf numFmtId="0" fontId="4" fillId="4" borderId="11" xfId="0" applyFont="1" applyFill="1" applyBorder="1"/>
    <xf numFmtId="0" fontId="9" fillId="8" borderId="10" xfId="0" applyFont="1" applyFill="1" applyBorder="1" applyAlignment="1">
      <alignment vertical="center" wrapText="1"/>
    </xf>
    <xf numFmtId="0" fontId="11" fillId="4" borderId="14" xfId="0" applyFont="1" applyFill="1" applyBorder="1"/>
    <xf numFmtId="0" fontId="4" fillId="9" borderId="14" xfId="0" applyFont="1" applyFill="1" applyBorder="1" applyAlignment="1">
      <alignment wrapText="1"/>
    </xf>
    <xf numFmtId="0" fontId="4" fillId="6" borderId="14" xfId="0" applyFont="1" applyFill="1" applyBorder="1" applyAlignment="1">
      <alignment wrapText="1"/>
    </xf>
    <xf numFmtId="164" fontId="4" fillId="5" borderId="20" xfId="0" applyNumberFormat="1" applyFont="1" applyFill="1" applyBorder="1"/>
    <xf numFmtId="164" fontId="4" fillId="0" borderId="21" xfId="0" applyNumberFormat="1" applyFont="1" applyBorder="1"/>
    <xf numFmtId="0" fontId="11" fillId="4" borderId="22" xfId="0" applyFont="1" applyFill="1" applyBorder="1"/>
    <xf numFmtId="0" fontId="4" fillId="0" borderId="23" xfId="0" applyFont="1" applyBorder="1" applyAlignment="1">
      <alignment vertical="top" wrapText="1"/>
    </xf>
    <xf numFmtId="164" fontId="4" fillId="0" borderId="20" xfId="0" applyNumberFormat="1" applyFont="1" applyBorder="1"/>
    <xf numFmtId="0" fontId="4" fillId="5" borderId="24" xfId="0" applyFont="1" applyFill="1" applyBorder="1"/>
    <xf numFmtId="164" fontId="4" fillId="5" borderId="25" xfId="0" applyNumberFormat="1" applyFont="1" applyFill="1" applyBorder="1"/>
    <xf numFmtId="164" fontId="4" fillId="0" borderId="26" xfId="0" applyNumberFormat="1" applyFont="1" applyBorder="1"/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/>
    <xf numFmtId="164" fontId="8" fillId="10" borderId="27" xfId="0" applyNumberFormat="1" applyFont="1" applyFill="1" applyBorder="1"/>
    <xf numFmtId="0" fontId="4" fillId="10" borderId="28" xfId="0" applyFont="1" applyFill="1" applyBorder="1"/>
    <xf numFmtId="0" fontId="4" fillId="10" borderId="29" xfId="0" applyFont="1" applyFill="1" applyBorder="1"/>
    <xf numFmtId="0" fontId="11" fillId="10" borderId="30" xfId="0" applyFont="1" applyFill="1" applyBorder="1"/>
    <xf numFmtId="0" fontId="10" fillId="10" borderId="31" xfId="0" applyFont="1" applyFill="1" applyBorder="1" applyAlignment="1">
      <alignment horizontal="right"/>
    </xf>
    <xf numFmtId="164" fontId="8" fillId="10" borderId="31" xfId="0" applyNumberFormat="1" applyFont="1" applyFill="1" applyBorder="1"/>
    <xf numFmtId="167" fontId="8" fillId="10" borderId="32" xfId="0" applyNumberFormat="1" applyFont="1" applyFill="1" applyBorder="1"/>
    <xf numFmtId="0" fontId="4" fillId="6" borderId="0" xfId="0" applyFont="1" applyFill="1" applyAlignment="1">
      <alignment vertical="top"/>
    </xf>
    <xf numFmtId="0" fontId="10" fillId="8" borderId="4" xfId="0" applyFont="1" applyFill="1" applyBorder="1" applyAlignment="1">
      <alignment vertical="top"/>
    </xf>
    <xf numFmtId="0" fontId="8" fillId="8" borderId="5" xfId="0" applyFont="1" applyFill="1" applyBorder="1" applyAlignment="1">
      <alignment vertical="top"/>
    </xf>
    <xf numFmtId="0" fontId="9" fillId="8" borderId="5" xfId="0" applyFont="1" applyFill="1" applyBorder="1" applyAlignment="1">
      <alignment vertical="top"/>
    </xf>
    <xf numFmtId="168" fontId="12" fillId="8" borderId="5" xfId="0" applyNumberFormat="1" applyFont="1" applyFill="1" applyBorder="1" applyAlignment="1">
      <alignment vertical="top"/>
    </xf>
    <xf numFmtId="0" fontId="8" fillId="8" borderId="6" xfId="0" applyFont="1" applyFill="1" applyBorder="1" applyAlignment="1">
      <alignment vertical="top"/>
    </xf>
    <xf numFmtId="0" fontId="4" fillId="4" borderId="12" xfId="0" applyFont="1" applyFill="1" applyBorder="1" applyAlignment="1">
      <alignment vertical="top" wrapText="1"/>
    </xf>
    <xf numFmtId="0" fontId="4" fillId="0" borderId="20" xfId="0" applyFont="1" applyBorder="1" applyAlignment="1">
      <alignment vertical="top"/>
    </xf>
    <xf numFmtId="168" fontId="4" fillId="5" borderId="12" xfId="0" applyNumberFormat="1" applyFont="1" applyFill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164" fontId="4" fillId="0" borderId="13" xfId="0" applyNumberFormat="1" applyFont="1" applyBorder="1" applyAlignment="1">
      <alignment vertical="top"/>
    </xf>
    <xf numFmtId="0" fontId="4" fillId="4" borderId="35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/>
    </xf>
    <xf numFmtId="168" fontId="4" fillId="5" borderId="36" xfId="0" applyNumberFormat="1" applyFont="1" applyFill="1" applyBorder="1" applyAlignment="1">
      <alignment vertical="top"/>
    </xf>
    <xf numFmtId="0" fontId="4" fillId="4" borderId="35" xfId="0" applyFont="1" applyFill="1" applyBorder="1" applyAlignment="1">
      <alignment vertical="top"/>
    </xf>
    <xf numFmtId="0" fontId="16" fillId="11" borderId="33" xfId="0" applyFont="1" applyFill="1" applyBorder="1" applyAlignment="1">
      <alignment horizontal="left" vertical="center"/>
    </xf>
    <xf numFmtId="0" fontId="4" fillId="11" borderId="34" xfId="0" applyFont="1" applyFill="1" applyBorder="1"/>
    <xf numFmtId="0" fontId="11" fillId="4" borderId="12" xfId="0" applyFont="1" applyFill="1" applyBorder="1" applyAlignment="1">
      <alignment vertical="top" wrapText="1"/>
    </xf>
    <xf numFmtId="0" fontId="4" fillId="0" borderId="12" xfId="0" applyFont="1" applyBorder="1" applyAlignment="1">
      <alignment vertical="top"/>
    </xf>
    <xf numFmtId="164" fontId="4" fillId="6" borderId="12" xfId="0" applyNumberFormat="1" applyFont="1" applyFill="1" applyBorder="1" applyAlignment="1">
      <alignment vertical="top"/>
    </xf>
    <xf numFmtId="164" fontId="4" fillId="6" borderId="13" xfId="0" applyNumberFormat="1" applyFont="1" applyFill="1" applyBorder="1" applyAlignment="1">
      <alignment vertical="top"/>
    </xf>
    <xf numFmtId="0" fontId="8" fillId="6" borderId="7" xfId="0" applyFont="1" applyFill="1" applyBorder="1" applyAlignment="1">
      <alignment horizontal="right"/>
    </xf>
    <xf numFmtId="166" fontId="8" fillId="6" borderId="9" xfId="1" applyFont="1" applyFill="1" applyBorder="1" applyProtection="1"/>
    <xf numFmtId="0" fontId="4" fillId="5" borderId="12" xfId="0" applyFont="1" applyFill="1" applyBorder="1" applyAlignment="1">
      <alignment vertical="top"/>
    </xf>
    <xf numFmtId="0" fontId="8" fillId="6" borderId="14" xfId="0" applyFont="1" applyFill="1" applyBorder="1" applyAlignment="1">
      <alignment horizontal="right"/>
    </xf>
    <xf numFmtId="166" fontId="8" fillId="6" borderId="15" xfId="1" applyFont="1" applyFill="1" applyBorder="1" applyProtection="1"/>
    <xf numFmtId="0" fontId="4" fillId="5" borderId="20" xfId="0" applyFont="1" applyFill="1" applyBorder="1" applyAlignment="1">
      <alignment vertical="top"/>
    </xf>
    <xf numFmtId="0" fontId="8" fillId="6" borderId="37" xfId="0" applyFont="1" applyFill="1" applyBorder="1" applyAlignment="1">
      <alignment horizontal="right"/>
    </xf>
    <xf numFmtId="166" fontId="8" fillId="6" borderId="38" xfId="1" applyFont="1" applyFill="1" applyBorder="1" applyProtection="1"/>
    <xf numFmtId="0" fontId="11" fillId="4" borderId="39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/>
    </xf>
    <xf numFmtId="168" fontId="4" fillId="5" borderId="40" xfId="0" applyNumberFormat="1" applyFont="1" applyFill="1" applyBorder="1" applyAlignment="1">
      <alignment vertical="top"/>
    </xf>
    <xf numFmtId="0" fontId="8" fillId="6" borderId="0" xfId="0" applyFont="1" applyFill="1" applyAlignment="1">
      <alignment horizontal="right"/>
    </xf>
    <xf numFmtId="168" fontId="8" fillId="6" borderId="0" xfId="0" applyNumberFormat="1" applyFont="1" applyFill="1"/>
    <xf numFmtId="0" fontId="4" fillId="0" borderId="11" xfId="0" applyFont="1" applyBorder="1" applyAlignment="1">
      <alignment vertical="top"/>
    </xf>
    <xf numFmtId="0" fontId="4" fillId="10" borderId="41" xfId="0" applyFont="1" applyFill="1" applyBorder="1" applyAlignment="1">
      <alignment vertical="top"/>
    </xf>
    <xf numFmtId="0" fontId="4" fillId="10" borderId="42" xfId="0" applyFont="1" applyFill="1" applyBorder="1" applyAlignment="1">
      <alignment vertical="top"/>
    </xf>
    <xf numFmtId="0" fontId="4" fillId="10" borderId="43" xfId="0" applyFont="1" applyFill="1" applyBorder="1" applyAlignment="1">
      <alignment vertical="top"/>
    </xf>
    <xf numFmtId="0" fontId="10" fillId="10" borderId="43" xfId="0" applyFont="1" applyFill="1" applyBorder="1" applyAlignment="1">
      <alignment horizontal="right" vertical="top"/>
    </xf>
    <xf numFmtId="168" fontId="8" fillId="10" borderId="43" xfId="0" applyNumberFormat="1" applyFont="1" applyFill="1" applyBorder="1" applyAlignment="1">
      <alignment vertical="top"/>
    </xf>
    <xf numFmtId="167" fontId="8" fillId="10" borderId="44" xfId="0" applyNumberFormat="1" applyFont="1" applyFill="1" applyBorder="1" applyAlignment="1">
      <alignment vertical="top"/>
    </xf>
    <xf numFmtId="0" fontId="5" fillId="8" borderId="4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vertical="center"/>
    </xf>
    <xf numFmtId="0" fontId="9" fillId="8" borderId="5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wrapText="1"/>
    </xf>
    <xf numFmtId="0" fontId="4" fillId="6" borderId="12" xfId="0" applyFont="1" applyFill="1" applyBorder="1"/>
    <xf numFmtId="164" fontId="4" fillId="6" borderId="12" xfId="0" applyNumberFormat="1" applyFont="1" applyFill="1" applyBorder="1"/>
    <xf numFmtId="164" fontId="4" fillId="6" borderId="13" xfId="0" applyNumberFormat="1" applyFont="1" applyFill="1" applyBorder="1"/>
    <xf numFmtId="0" fontId="4" fillId="0" borderId="11" xfId="0" applyFont="1" applyBorder="1"/>
    <xf numFmtId="0" fontId="4" fillId="0" borderId="12" xfId="0" applyFont="1" applyBorder="1"/>
    <xf numFmtId="164" fontId="4" fillId="0" borderId="12" xfId="0" applyNumberFormat="1" applyFont="1" applyBorder="1"/>
    <xf numFmtId="0" fontId="4" fillId="10" borderId="41" xfId="0" applyFont="1" applyFill="1" applyBorder="1"/>
    <xf numFmtId="0" fontId="4" fillId="10" borderId="42" xfId="0" applyFont="1" applyFill="1" applyBorder="1"/>
    <xf numFmtId="0" fontId="4" fillId="10" borderId="20" xfId="0" applyFont="1" applyFill="1" applyBorder="1"/>
    <xf numFmtId="0" fontId="10" fillId="10" borderId="20" xfId="0" applyFont="1" applyFill="1" applyBorder="1" applyAlignment="1">
      <alignment horizontal="right"/>
    </xf>
    <xf numFmtId="164" fontId="8" fillId="10" borderId="20" xfId="0" applyNumberFormat="1" applyFont="1" applyFill="1" applyBorder="1"/>
    <xf numFmtId="164" fontId="8" fillId="10" borderId="21" xfId="0" applyNumberFormat="1" applyFont="1" applyFill="1" applyBorder="1"/>
    <xf numFmtId="0" fontId="4" fillId="0" borderId="45" xfId="0" applyFont="1" applyBorder="1"/>
    <xf numFmtId="164" fontId="4" fillId="6" borderId="46" xfId="0" applyNumberFormat="1" applyFont="1" applyFill="1" applyBorder="1"/>
    <xf numFmtId="164" fontId="4" fillId="0" borderId="45" xfId="0" applyNumberFormat="1" applyFont="1" applyBorder="1"/>
    <xf numFmtId="167" fontId="15" fillId="6" borderId="47" xfId="0" applyNumberFormat="1" applyFont="1" applyFill="1" applyBorder="1" applyAlignment="1">
      <alignment vertical="center"/>
    </xf>
    <xf numFmtId="167" fontId="15" fillId="6" borderId="48" xfId="0" applyNumberFormat="1" applyFont="1" applyFill="1" applyBorder="1" applyAlignment="1">
      <alignment vertical="center"/>
    </xf>
    <xf numFmtId="0" fontId="0" fillId="6" borderId="0" xfId="0" applyFill="1"/>
    <xf numFmtId="0" fontId="17" fillId="12" borderId="0" xfId="0" applyFont="1" applyFill="1" applyAlignment="1">
      <alignment horizontal="left" vertical="center"/>
    </xf>
    <xf numFmtId="0" fontId="18" fillId="0" borderId="0" xfId="0" applyFont="1"/>
    <xf numFmtId="0" fontId="21" fillId="9" borderId="39" xfId="0" applyFont="1" applyFill="1" applyBorder="1"/>
    <xf numFmtId="0" fontId="1" fillId="9" borderId="40" xfId="0" applyFont="1" applyFill="1" applyBorder="1"/>
    <xf numFmtId="0" fontId="21" fillId="6" borderId="49" xfId="0" applyFont="1" applyFill="1" applyBorder="1"/>
    <xf numFmtId="0" fontId="1" fillId="6" borderId="50" xfId="0" applyFont="1" applyFill="1" applyBorder="1"/>
    <xf numFmtId="0" fontId="21" fillId="9" borderId="51" xfId="0" applyFont="1" applyFill="1" applyBorder="1"/>
    <xf numFmtId="0" fontId="1" fillId="9" borderId="52" xfId="0" applyFont="1" applyFill="1" applyBorder="1"/>
    <xf numFmtId="0" fontId="1" fillId="6" borderId="0" xfId="0" applyFont="1" applyFill="1"/>
    <xf numFmtId="0" fontId="1" fillId="9" borderId="35" xfId="0" applyFont="1" applyFill="1" applyBorder="1"/>
    <xf numFmtId="0" fontId="1" fillId="9" borderId="36" xfId="0" applyFont="1" applyFill="1" applyBorder="1"/>
    <xf numFmtId="0" fontId="21" fillId="9" borderId="12" xfId="0" applyFont="1" applyFill="1" applyBorder="1"/>
    <xf numFmtId="0" fontId="22" fillId="9" borderId="12" xfId="0" applyFont="1" applyFill="1" applyBorder="1" applyAlignment="1">
      <alignment horizontal="center"/>
    </xf>
    <xf numFmtId="0" fontId="1" fillId="6" borderId="12" xfId="0" applyFont="1" applyFill="1" applyBorder="1"/>
    <xf numFmtId="168" fontId="1" fillId="6" borderId="12" xfId="0" applyNumberFormat="1" applyFont="1" applyFill="1" applyBorder="1"/>
    <xf numFmtId="168" fontId="1" fillId="6" borderId="0" xfId="0" applyNumberFormat="1" applyFont="1" applyFill="1"/>
    <xf numFmtId="0" fontId="1" fillId="9" borderId="12" xfId="0" applyFont="1" applyFill="1" applyBorder="1"/>
    <xf numFmtId="168" fontId="1" fillId="9" borderId="12" xfId="0" applyNumberFormat="1" applyFont="1" applyFill="1" applyBorder="1"/>
    <xf numFmtId="0" fontId="21" fillId="9" borderId="53" xfId="0" applyFont="1" applyFill="1" applyBorder="1"/>
    <xf numFmtId="0" fontId="22" fillId="9" borderId="54" xfId="0" applyFont="1" applyFill="1" applyBorder="1" applyAlignment="1">
      <alignment horizontal="center"/>
    </xf>
    <xf numFmtId="0" fontId="23" fillId="6" borderId="0" xfId="0" applyFont="1" applyFill="1"/>
    <xf numFmtId="0" fontId="1" fillId="6" borderId="19" xfId="0" applyFont="1" applyFill="1" applyBorder="1"/>
    <xf numFmtId="168" fontId="1" fillId="6" borderId="55" xfId="0" applyNumberFormat="1" applyFont="1" applyFill="1" applyBorder="1"/>
    <xf numFmtId="0" fontId="1" fillId="9" borderId="19" xfId="0" applyFont="1" applyFill="1" applyBorder="1"/>
    <xf numFmtId="168" fontId="1" fillId="9" borderId="55" xfId="0" applyNumberFormat="1" applyFont="1" applyFill="1" applyBorder="1"/>
    <xf numFmtId="164" fontId="0" fillId="6" borderId="0" xfId="0" applyNumberFormat="1" applyFill="1"/>
    <xf numFmtId="0" fontId="21" fillId="6" borderId="56" xfId="0" applyFont="1" applyFill="1" applyBorder="1"/>
    <xf numFmtId="168" fontId="21" fillId="6" borderId="57" xfId="0" applyNumberFormat="1" applyFont="1" applyFill="1" applyBorder="1"/>
    <xf numFmtId="0" fontId="1" fillId="9" borderId="1" xfId="0" applyFont="1" applyFill="1" applyBorder="1"/>
    <xf numFmtId="0" fontId="21" fillId="6" borderId="1" xfId="0" applyFont="1" applyFill="1" applyBorder="1"/>
    <xf numFmtId="168" fontId="21" fillId="6" borderId="1" xfId="0" applyNumberFormat="1" applyFont="1" applyFill="1" applyBorder="1"/>
    <xf numFmtId="0" fontId="21" fillId="9" borderId="1" xfId="0" applyFont="1" applyFill="1" applyBorder="1"/>
    <xf numFmtId="10" fontId="21" fillId="9" borderId="1" xfId="0" applyNumberFormat="1" applyFont="1" applyFill="1" applyBorder="1"/>
    <xf numFmtId="0" fontId="14" fillId="6" borderId="33" xfId="0" applyFont="1" applyFill="1" applyBorder="1" applyAlignment="1">
      <alignment horizontal="right"/>
    </xf>
    <xf numFmtId="166" fontId="15" fillId="6" borderId="34" xfId="1" applyFont="1" applyFill="1" applyBorder="1" applyProtection="1"/>
    <xf numFmtId="0" fontId="4" fillId="0" borderId="20" xfId="0" applyFont="1" applyBorder="1" applyAlignment="1">
      <alignment vertical="top" wrapText="1"/>
    </xf>
    <xf numFmtId="0" fontId="15" fillId="6" borderId="33" xfId="0" applyFont="1" applyFill="1" applyBorder="1" applyAlignment="1">
      <alignment horizontal="right"/>
    </xf>
    <xf numFmtId="0" fontId="4" fillId="4" borderId="12" xfId="0" applyFont="1" applyFill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10" borderId="17" xfId="0" applyFont="1" applyFill="1" applyBorder="1" applyAlignment="1">
      <alignment horizontal="right"/>
    </xf>
    <xf numFmtId="0" fontId="4" fillId="4" borderId="19" xfId="0" applyFont="1" applyFill="1" applyBorder="1" applyAlignment="1">
      <alignment wrapText="1"/>
    </xf>
    <xf numFmtId="0" fontId="4" fillId="4" borderId="12" xfId="0" applyFont="1" applyFill="1" applyBorder="1"/>
    <xf numFmtId="0" fontId="4" fillId="4" borderId="12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5B3D7"/>
      <rgbColor rgb="FF993366"/>
      <rgbColor rgb="FFFAF9D9"/>
      <rgbColor rgb="FFD9EAD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EAD3"/>
      <rgbColor rgb="FFF3F3F3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1872720</xdr:colOff>
      <xdr:row>0</xdr:row>
      <xdr:rowOff>828000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872720" cy="828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0</xdr:row>
      <xdr:rowOff>19080</xdr:rowOff>
    </xdr:from>
    <xdr:to>
      <xdr:col>0</xdr:col>
      <xdr:colOff>1304640</xdr:colOff>
      <xdr:row>0</xdr:row>
      <xdr:rowOff>571320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19080"/>
          <a:ext cx="1285560" cy="5522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47880</xdr:colOff>
      <xdr:row>0</xdr:row>
      <xdr:rowOff>66600</xdr:rowOff>
    </xdr:from>
    <xdr:to>
      <xdr:col>8</xdr:col>
      <xdr:colOff>483120</xdr:colOff>
      <xdr:row>0</xdr:row>
      <xdr:rowOff>555120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44640" y="66600"/>
          <a:ext cx="435240" cy="488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263520</xdr:colOff>
      <xdr:row>0</xdr:row>
      <xdr:rowOff>799920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847520" cy="799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workbookViewId="0">
      <selection activeCell="B3" sqref="B3"/>
    </sheetView>
  </sheetViews>
  <sheetFormatPr defaultColWidth="14.453125" defaultRowHeight="14.5"/>
  <cols>
    <col min="1" max="1" width="37.6328125" customWidth="1"/>
    <col min="2" max="2" width="71" customWidth="1"/>
    <col min="3" max="3" width="10.36328125" customWidth="1"/>
    <col min="4" max="4" width="11.6328125" customWidth="1"/>
  </cols>
  <sheetData>
    <row r="1" spans="1:4" ht="65.25" customHeight="1">
      <c r="C1" s="1"/>
      <c r="D1" s="1"/>
    </row>
    <row r="2" spans="1:4" ht="15.5">
      <c r="A2" s="2" t="s">
        <v>0</v>
      </c>
      <c r="B2" s="3" t="s">
        <v>1</v>
      </c>
      <c r="C2" s="1"/>
      <c r="D2" s="1"/>
    </row>
    <row r="3" spans="1:4" ht="15.75" customHeight="1">
      <c r="A3" s="4" t="str">
        <f>CONCATENATE("AES ",'User Configuration'!B8,"  INTERNATIONAL CONFERENCE ON ")</f>
        <v xml:space="preserve">AES   INTERNATIONAL CONFERENCE ON </v>
      </c>
      <c r="B3" s="5"/>
      <c r="C3" s="1"/>
      <c r="D3" s="1"/>
    </row>
    <row r="4" spans="1:4">
      <c r="A4" s="6" t="s">
        <v>2</v>
      </c>
      <c r="B4" s="7">
        <v>1</v>
      </c>
      <c r="C4" s="1"/>
      <c r="D4" s="1"/>
    </row>
    <row r="5" spans="1:4">
      <c r="A5" s="6" t="s">
        <v>3</v>
      </c>
      <c r="B5" s="7"/>
      <c r="C5" s="1"/>
      <c r="D5" s="1"/>
    </row>
    <row r="6" spans="1:4">
      <c r="A6" s="6" t="s">
        <v>4</v>
      </c>
      <c r="B6" s="7"/>
      <c r="C6" s="1"/>
      <c r="D6" s="1"/>
    </row>
    <row r="7" spans="1:4">
      <c r="A7" s="6" t="s">
        <v>5</v>
      </c>
      <c r="B7" s="7"/>
      <c r="C7" s="1"/>
      <c r="D7" s="1"/>
    </row>
    <row r="8" spans="1:4">
      <c r="A8" s="6" t="s">
        <v>6</v>
      </c>
      <c r="B8" s="7"/>
      <c r="C8" s="1"/>
      <c r="D8" s="1"/>
    </row>
    <row r="9" spans="1:4">
      <c r="A9" s="6" t="s">
        <v>7</v>
      </c>
      <c r="B9" s="7"/>
      <c r="C9" s="1"/>
      <c r="D9" s="1"/>
    </row>
    <row r="10" spans="1:4">
      <c r="A10" s="6" t="s">
        <v>8</v>
      </c>
      <c r="B10" s="8"/>
      <c r="C10" s="1"/>
      <c r="D10" s="1"/>
    </row>
    <row r="11" spans="1:4">
      <c r="A11" s="6" t="s">
        <v>9</v>
      </c>
      <c r="B11" s="8"/>
      <c r="C11" s="1"/>
      <c r="D11" s="1"/>
    </row>
    <row r="12" spans="1:4">
      <c r="A12" s="6" t="s">
        <v>10</v>
      </c>
      <c r="B12" s="8"/>
      <c r="C12" s="1"/>
      <c r="D12" s="1"/>
    </row>
    <row r="13" spans="1:4">
      <c r="A13" s="6" t="s">
        <v>11</v>
      </c>
      <c r="B13" s="9"/>
      <c r="C13" s="1"/>
      <c r="D13" s="1"/>
    </row>
    <row r="14" spans="1:4" ht="15.75" customHeight="1">
      <c r="A14" s="1"/>
      <c r="B14" s="1"/>
      <c r="C14" s="1"/>
      <c r="D14" s="1"/>
    </row>
  </sheetData>
  <dataValidations count="3">
    <dataValidation type="custom" allowBlank="1" showInputMessage="1" showErrorMessage="1" prompt=" - " sqref="B7:B13" xr:uid="{00000000-0002-0000-0000-000000000000}">
      <formula1>AND(gte(LEN(B7),MIN((0),(1000))),lte(LEN(B7),MAX((0),(1000))))</formula1>
      <formula2>0</formula2>
    </dataValidation>
    <dataValidation type="decimal" operator="greaterThan" allowBlank="1" showInputMessage="1" showErrorMessage="1" prompt=" - " sqref="B4" xr:uid="{00000000-0002-0000-0000-000001000000}">
      <formula1>0</formula1>
      <formula2>0</formula2>
    </dataValidation>
    <dataValidation type="custom" allowBlank="1" showInputMessage="1" showErrorMessage="1" prompt=" - " sqref="B5" xr:uid="{00000000-0002-0000-0000-000002000000}">
      <formula1>AND(gte(LEN(B5),MIN((0),(4))),lte(LEN(B5),MAX((0),(4))))</formula1>
      <formula2>0</formula2>
    </dataValidation>
  </dataValidations>
  <pageMargins left="0.7" right="0.7" top="0.75" bottom="0.75" header="0.51180555555555496" footer="0.51180555555555496"/>
  <pageSetup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3"/>
  <sheetViews>
    <sheetView zoomScaleNormal="100" workbookViewId="0">
      <selection activeCell="A10" sqref="A10"/>
    </sheetView>
  </sheetViews>
  <sheetFormatPr defaultColWidth="14.453125" defaultRowHeight="14.5"/>
  <cols>
    <col min="1" max="1" width="31.6328125" style="10" customWidth="1"/>
    <col min="2" max="2" width="32.453125" style="10" customWidth="1"/>
    <col min="3" max="3" width="14.1796875" style="10" customWidth="1"/>
    <col min="4" max="4" width="13.1796875" style="10" customWidth="1"/>
    <col min="5" max="5" width="21.7265625" style="10" customWidth="1"/>
    <col min="6" max="6" width="21.81640625" style="10" customWidth="1"/>
    <col min="7" max="7" width="2.453125" style="10" customWidth="1"/>
    <col min="8" max="8" width="2.81640625" style="10" customWidth="1"/>
    <col min="9" max="9" width="34" style="10" customWidth="1"/>
    <col min="10" max="10" width="13.6328125" style="10" customWidth="1"/>
    <col min="11" max="11" width="21.26953125" style="10" customWidth="1"/>
    <col min="12" max="12" width="21.7265625" style="10" customWidth="1"/>
    <col min="13" max="13" width="2.81640625" style="10" customWidth="1"/>
    <col min="14" max="25" width="14.453125" style="11"/>
    <col min="26" max="1024" width="14.453125" style="10"/>
  </cols>
  <sheetData>
    <row r="1" spans="1:13" ht="48.75" customHeight="1">
      <c r="A1" s="12"/>
      <c r="B1" s="13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0.25" customHeight="1">
      <c r="A2" s="14" t="s">
        <v>12</v>
      </c>
      <c r="B2" s="15" t="s">
        <v>13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6" t="s">
        <v>14</v>
      </c>
      <c r="B3" s="17">
        <v>3</v>
      </c>
      <c r="C3" s="11"/>
      <c r="D3" s="11"/>
      <c r="E3" s="11"/>
      <c r="F3" s="11"/>
      <c r="G3" s="11"/>
      <c r="H3" s="11"/>
      <c r="I3" s="18" t="s">
        <v>15</v>
      </c>
      <c r="J3" s="16">
        <f>SUM(J7:J13)</f>
        <v>0</v>
      </c>
      <c r="K3" s="11"/>
      <c r="L3" s="11"/>
      <c r="M3" s="11"/>
    </row>
    <row r="4" spans="1:1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9.5" customHeight="1">
      <c r="A5" s="19" t="s">
        <v>16</v>
      </c>
      <c r="B5" s="11"/>
      <c r="C5" s="11"/>
      <c r="D5" s="11"/>
      <c r="E5" s="11"/>
      <c r="F5" s="11"/>
      <c r="G5" s="20"/>
      <c r="H5" s="11"/>
      <c r="I5" s="21" t="s">
        <v>17</v>
      </c>
      <c r="J5" s="11"/>
      <c r="K5" s="11"/>
      <c r="L5" s="11"/>
      <c r="M5" s="11"/>
    </row>
    <row r="6" spans="1:13" ht="17.5">
      <c r="A6" s="22" t="s">
        <v>18</v>
      </c>
      <c r="B6" s="180" t="s">
        <v>19</v>
      </c>
      <c r="C6" s="180"/>
      <c r="D6" s="180"/>
      <c r="E6" s="23" t="s">
        <v>20</v>
      </c>
      <c r="F6" s="24" t="s">
        <v>21</v>
      </c>
      <c r="G6" s="20"/>
      <c r="H6" s="11"/>
      <c r="I6" s="25" t="s">
        <v>22</v>
      </c>
      <c r="J6" s="26" t="s">
        <v>23</v>
      </c>
      <c r="K6" s="27" t="s">
        <v>24</v>
      </c>
      <c r="L6" s="28" t="s">
        <v>25</v>
      </c>
      <c r="M6" s="11"/>
    </row>
    <row r="7" spans="1:13" ht="14" customHeight="1">
      <c r="A7" s="29" t="s">
        <v>26</v>
      </c>
      <c r="B7" s="173" t="s">
        <v>27</v>
      </c>
      <c r="C7" s="173"/>
      <c r="D7" s="173"/>
      <c r="E7" s="30"/>
      <c r="F7" s="31">
        <f>E7/'User Configuration'!$B$4</f>
        <v>0</v>
      </c>
      <c r="G7" s="11"/>
      <c r="H7" s="11"/>
      <c r="I7" s="32" t="s">
        <v>28</v>
      </c>
      <c r="J7" s="33"/>
      <c r="K7" s="34"/>
      <c r="L7" s="35">
        <f t="shared" ref="L7:L14" si="0">K7*J7</f>
        <v>0</v>
      </c>
      <c r="M7" s="11"/>
    </row>
    <row r="8" spans="1:13" ht="14" customHeight="1">
      <c r="A8" s="29" t="s">
        <v>29</v>
      </c>
      <c r="B8" s="173" t="s">
        <v>30</v>
      </c>
      <c r="C8" s="173"/>
      <c r="D8" s="173"/>
      <c r="E8" s="30"/>
      <c r="F8" s="31">
        <f>E8/'User Configuration'!$B$4</f>
        <v>0</v>
      </c>
      <c r="G8" s="36"/>
      <c r="H8" s="11"/>
      <c r="I8" s="37" t="s">
        <v>31</v>
      </c>
      <c r="J8" s="33"/>
      <c r="K8" s="38">
        <f>K7*0.6</f>
        <v>0</v>
      </c>
      <c r="L8" s="39">
        <f t="shared" si="0"/>
        <v>0</v>
      </c>
      <c r="M8" s="11"/>
    </row>
    <row r="9" spans="1:13" ht="14" customHeight="1">
      <c r="A9" s="29" t="s">
        <v>32</v>
      </c>
      <c r="B9" s="173" t="s">
        <v>33</v>
      </c>
      <c r="C9" s="173"/>
      <c r="D9" s="173"/>
      <c r="E9" s="30"/>
      <c r="F9" s="31">
        <f>E9/'User Configuration'!$B$4</f>
        <v>0</v>
      </c>
      <c r="G9" s="36"/>
      <c r="H9" s="11"/>
      <c r="I9" s="32" t="s">
        <v>34</v>
      </c>
      <c r="J9" s="33"/>
      <c r="K9" s="40">
        <v>0</v>
      </c>
      <c r="L9" s="35">
        <f t="shared" si="0"/>
        <v>0</v>
      </c>
      <c r="M9" s="11"/>
    </row>
    <row r="10" spans="1:13" ht="14" customHeight="1">
      <c r="A10" s="29" t="s">
        <v>35</v>
      </c>
      <c r="B10" s="173" t="s">
        <v>36</v>
      </c>
      <c r="C10" s="173"/>
      <c r="D10" s="173"/>
      <c r="E10" s="30"/>
      <c r="F10" s="31">
        <f>E10/'User Configuration'!$B$4</f>
        <v>0</v>
      </c>
      <c r="G10" s="36"/>
      <c r="H10" s="11"/>
      <c r="I10" s="37" t="s">
        <v>37</v>
      </c>
      <c r="J10" s="33"/>
      <c r="K10" s="38">
        <v>0</v>
      </c>
      <c r="L10" s="39">
        <f t="shared" si="0"/>
        <v>0</v>
      </c>
      <c r="M10" s="11"/>
    </row>
    <row r="11" spans="1:13" ht="14" customHeight="1">
      <c r="A11" s="29" t="s">
        <v>38</v>
      </c>
      <c r="B11" s="173" t="s">
        <v>39</v>
      </c>
      <c r="C11" s="173"/>
      <c r="D11" s="173"/>
      <c r="E11" s="30"/>
      <c r="F11" s="31">
        <f>E11/'User Configuration'!$B$4</f>
        <v>0</v>
      </c>
      <c r="G11" s="36"/>
      <c r="H11" s="11"/>
      <c r="I11" s="32" t="s">
        <v>40</v>
      </c>
      <c r="J11" s="33"/>
      <c r="K11" s="40">
        <f>K7*0.75</f>
        <v>0</v>
      </c>
      <c r="L11" s="35">
        <f t="shared" si="0"/>
        <v>0</v>
      </c>
      <c r="M11" s="11"/>
    </row>
    <row r="12" spans="1:13">
      <c r="A12" s="29" t="s">
        <v>41</v>
      </c>
      <c r="B12" s="173"/>
      <c r="C12" s="173"/>
      <c r="D12" s="173"/>
      <c r="E12" s="30"/>
      <c r="F12" s="31">
        <f>E12/'User Configuration'!$B$4</f>
        <v>0</v>
      </c>
      <c r="G12" s="36"/>
      <c r="H12" s="11"/>
      <c r="I12" s="37" t="s">
        <v>42</v>
      </c>
      <c r="J12" s="33"/>
      <c r="K12" s="38">
        <f>K7*0.5</f>
        <v>0</v>
      </c>
      <c r="L12" s="39">
        <f t="shared" si="0"/>
        <v>0</v>
      </c>
      <c r="M12" s="11"/>
    </row>
    <row r="13" spans="1:13" ht="14" customHeight="1">
      <c r="A13" s="41" t="s">
        <v>43</v>
      </c>
      <c r="B13" s="173" t="s">
        <v>44</v>
      </c>
      <c r="C13" s="173"/>
      <c r="D13" s="173"/>
      <c r="E13" s="30"/>
      <c r="F13" s="31">
        <f>E13/'User Configuration'!$B$4</f>
        <v>0</v>
      </c>
      <c r="G13" s="36"/>
      <c r="H13" s="11"/>
      <c r="I13" s="42" t="s">
        <v>45</v>
      </c>
      <c r="J13" s="43"/>
      <c r="K13" s="44">
        <f>K7*0.5</f>
        <v>0</v>
      </c>
      <c r="L13" s="45">
        <f t="shared" si="0"/>
        <v>0</v>
      </c>
      <c r="M13" s="11"/>
    </row>
    <row r="14" spans="1:13">
      <c r="A14" s="29" t="s">
        <v>46</v>
      </c>
      <c r="B14" s="178"/>
      <c r="C14" s="178"/>
      <c r="D14" s="178"/>
      <c r="E14" s="30"/>
      <c r="F14" s="31">
        <f>E14/'User Configuration'!$B$4</f>
        <v>0</v>
      </c>
      <c r="G14" s="36"/>
      <c r="H14" s="11"/>
      <c r="I14" s="46" t="s">
        <v>47</v>
      </c>
      <c r="J14" s="33"/>
      <c r="K14" s="34"/>
      <c r="L14" s="39">
        <f t="shared" si="0"/>
        <v>0</v>
      </c>
      <c r="M14" s="11"/>
    </row>
    <row r="15" spans="1:13">
      <c r="A15" s="41" t="s">
        <v>48</v>
      </c>
      <c r="B15" s="179" t="s">
        <v>49</v>
      </c>
      <c r="C15" s="179"/>
      <c r="D15" s="179"/>
      <c r="E15" s="30"/>
      <c r="F15" s="31">
        <f>E15/'User Configuration'!$B$4</f>
        <v>0</v>
      </c>
      <c r="G15" s="36"/>
      <c r="H15" s="11"/>
      <c r="I15" s="176" t="s">
        <v>50</v>
      </c>
      <c r="J15" s="176"/>
      <c r="K15" s="176"/>
      <c r="L15" s="47">
        <f>SUM(L7:L14)</f>
        <v>0</v>
      </c>
      <c r="M15" s="11"/>
    </row>
    <row r="16" spans="1:13" ht="15" customHeight="1">
      <c r="A16" s="48" t="s">
        <v>51</v>
      </c>
      <c r="B16" s="173" t="s">
        <v>52</v>
      </c>
      <c r="C16" s="173"/>
      <c r="D16" s="173"/>
      <c r="E16" s="30"/>
      <c r="F16" s="31">
        <f>E16/'User Configuration'!$B$4</f>
        <v>0</v>
      </c>
      <c r="G16" s="36"/>
      <c r="H16" s="11"/>
      <c r="I16" s="25" t="s">
        <v>53</v>
      </c>
      <c r="J16" s="26" t="s">
        <v>54</v>
      </c>
      <c r="K16" s="27" t="s">
        <v>55</v>
      </c>
      <c r="L16" s="49" t="s">
        <v>25</v>
      </c>
      <c r="M16" s="11"/>
    </row>
    <row r="17" spans="1:13">
      <c r="A17" s="50" t="s">
        <v>56</v>
      </c>
      <c r="B17" s="177"/>
      <c r="C17" s="177"/>
      <c r="D17" s="177"/>
      <c r="E17" s="30"/>
      <c r="F17" s="31">
        <f>E17/'User Configuration'!$B$4</f>
        <v>0</v>
      </c>
      <c r="G17" s="36"/>
      <c r="H17" s="11"/>
      <c r="I17" s="51" t="s">
        <v>57</v>
      </c>
      <c r="J17" s="33"/>
      <c r="K17" s="34"/>
      <c r="L17" s="39">
        <f t="shared" ref="L17:L22" si="1">K17*J17</f>
        <v>0</v>
      </c>
      <c r="M17" s="11"/>
    </row>
    <row r="18" spans="1:13">
      <c r="A18" s="50" t="s">
        <v>58</v>
      </c>
      <c r="B18" s="177"/>
      <c r="C18" s="177"/>
      <c r="D18" s="177"/>
      <c r="E18" s="30"/>
      <c r="F18" s="31">
        <f>E18/'User Configuration'!$B$4</f>
        <v>0</v>
      </c>
      <c r="G18" s="36"/>
      <c r="H18" s="11"/>
      <c r="I18" s="52" t="s">
        <v>59</v>
      </c>
      <c r="J18" s="33"/>
      <c r="K18" s="34"/>
      <c r="L18" s="35">
        <f t="shared" si="1"/>
        <v>0</v>
      </c>
      <c r="M18" s="11"/>
    </row>
    <row r="19" spans="1:13" ht="14.5" customHeight="1">
      <c r="A19" s="29" t="s">
        <v>60</v>
      </c>
      <c r="B19" s="173" t="s">
        <v>61</v>
      </c>
      <c r="C19" s="173"/>
      <c r="D19" s="173"/>
      <c r="E19" s="53"/>
      <c r="F19" s="54">
        <f>E19/'User Configuration'!$B$4</f>
        <v>0</v>
      </c>
      <c r="G19" s="36"/>
      <c r="H19" s="11"/>
      <c r="I19" s="51" t="s">
        <v>62</v>
      </c>
      <c r="J19" s="33"/>
      <c r="K19" s="34"/>
      <c r="L19" s="39">
        <f t="shared" si="1"/>
        <v>0</v>
      </c>
      <c r="M19" s="11"/>
    </row>
    <row r="20" spans="1:13">
      <c r="A20" s="55" t="s">
        <v>63</v>
      </c>
      <c r="B20" s="173"/>
      <c r="C20" s="173"/>
      <c r="D20" s="173"/>
      <c r="E20" s="53"/>
      <c r="F20" s="54">
        <f>E20/'User Configuration'!$B$4</f>
        <v>0</v>
      </c>
      <c r="G20" s="36"/>
      <c r="H20" s="11"/>
      <c r="I20" s="52" t="s">
        <v>64</v>
      </c>
      <c r="J20" s="33"/>
      <c r="K20" s="34"/>
      <c r="L20" s="35">
        <f t="shared" si="1"/>
        <v>0</v>
      </c>
      <c r="M20" s="11"/>
    </row>
    <row r="21" spans="1:13" ht="15" customHeight="1">
      <c r="A21" s="55" t="s">
        <v>63</v>
      </c>
      <c r="B21" s="173"/>
      <c r="C21" s="173"/>
      <c r="D21" s="173"/>
      <c r="E21" s="53"/>
      <c r="F21" s="54">
        <f>E21/'User Configuration'!$B$4</f>
        <v>0</v>
      </c>
      <c r="G21" s="36"/>
      <c r="H21" s="11"/>
      <c r="I21" s="37" t="s">
        <v>65</v>
      </c>
      <c r="J21" s="33"/>
      <c r="K21" s="34"/>
      <c r="L21" s="39">
        <f t="shared" si="1"/>
        <v>0</v>
      </c>
      <c r="M21" s="11"/>
    </row>
    <row r="22" spans="1:13" ht="14" customHeight="1">
      <c r="A22" s="56" t="s">
        <v>66</v>
      </c>
      <c r="B22" s="174" t="s">
        <v>67</v>
      </c>
      <c r="C22" s="174"/>
      <c r="D22" s="174"/>
      <c r="E22" s="57"/>
      <c r="F22" s="54">
        <f>$L$23*0.05</f>
        <v>0</v>
      </c>
      <c r="G22" s="36"/>
      <c r="H22" s="11"/>
      <c r="I22" s="42" t="s">
        <v>68</v>
      </c>
      <c r="J22" s="58"/>
      <c r="K22" s="59"/>
      <c r="L22" s="60">
        <f t="shared" si="1"/>
        <v>0</v>
      </c>
      <c r="M22" s="11"/>
    </row>
    <row r="23" spans="1:13" ht="14.5" customHeight="1">
      <c r="A23" s="61" t="s">
        <v>69</v>
      </c>
      <c r="B23" s="175" t="s">
        <v>70</v>
      </c>
      <c r="C23" s="175"/>
      <c r="D23" s="175"/>
      <c r="E23" s="62">
        <f>SUM(E7:E22)*0.05</f>
        <v>0</v>
      </c>
      <c r="F23" s="62">
        <f>E23/'User Configuration'!$B$4</f>
        <v>0</v>
      </c>
      <c r="G23" s="36"/>
      <c r="H23" s="11"/>
      <c r="I23" s="176" t="s">
        <v>71</v>
      </c>
      <c r="J23" s="176"/>
      <c r="K23" s="176"/>
      <c r="L23" s="63">
        <f>SUM(L17:L22)</f>
        <v>0</v>
      </c>
      <c r="M23" s="11"/>
    </row>
    <row r="24" spans="1:13" ht="16.5">
      <c r="A24" s="64"/>
      <c r="B24" s="65"/>
      <c r="C24" s="66"/>
      <c r="D24" s="67" t="s">
        <v>72</v>
      </c>
      <c r="E24" s="68">
        <f>SUM(E7:E23)</f>
        <v>0</v>
      </c>
      <c r="F24" s="69">
        <f>SUM(F7:F23)</f>
        <v>0</v>
      </c>
      <c r="G24" s="36"/>
      <c r="H24" s="11"/>
      <c r="J24" s="169" t="s">
        <v>73</v>
      </c>
      <c r="K24" s="169"/>
      <c r="L24" s="170">
        <f>SUM(L15+L23)</f>
        <v>0</v>
      </c>
      <c r="M24" s="11"/>
    </row>
    <row r="25" spans="1:13" ht="15" customHeight="1">
      <c r="A25" s="11"/>
      <c r="B25" s="11"/>
      <c r="C25" s="11"/>
      <c r="D25" s="11"/>
      <c r="E25" s="11"/>
      <c r="F25" s="11"/>
      <c r="G25" s="36"/>
      <c r="H25" s="11"/>
      <c r="I25" s="70"/>
      <c r="J25" s="169"/>
      <c r="K25" s="169"/>
      <c r="L25" s="170"/>
      <c r="M25" s="11"/>
    </row>
    <row r="26" spans="1:13" ht="16">
      <c r="A26" s="71" t="s">
        <v>74</v>
      </c>
      <c r="B26" s="72" t="s">
        <v>19</v>
      </c>
      <c r="C26" s="73" t="s">
        <v>75</v>
      </c>
      <c r="D26" s="74" t="s">
        <v>76</v>
      </c>
      <c r="E26" s="72" t="s">
        <v>20</v>
      </c>
      <c r="F26" s="75" t="s">
        <v>21</v>
      </c>
      <c r="G26" s="36"/>
      <c r="H26" s="11"/>
      <c r="I26" s="11"/>
      <c r="J26" s="11"/>
      <c r="K26" s="11"/>
      <c r="L26" s="11"/>
      <c r="M26" s="11"/>
    </row>
    <row r="27" spans="1:13">
      <c r="A27" s="29" t="s">
        <v>77</v>
      </c>
      <c r="B27" s="76" t="s">
        <v>78</v>
      </c>
      <c r="C27" s="77">
        <v>1</v>
      </c>
      <c r="D27" s="78"/>
      <c r="E27" s="79">
        <f t="shared" ref="E27:E33" si="2">D27*C27</f>
        <v>0</v>
      </c>
      <c r="F27" s="80">
        <f>E27/'User Configuration'!$B$4</f>
        <v>0</v>
      </c>
      <c r="G27" s="11"/>
      <c r="H27" s="11"/>
      <c r="I27" s="11"/>
      <c r="J27" s="11"/>
      <c r="K27" s="11"/>
      <c r="L27" s="11"/>
      <c r="M27" s="11"/>
    </row>
    <row r="28" spans="1:13">
      <c r="A28" s="29" t="s">
        <v>79</v>
      </c>
      <c r="B28" s="81" t="s">
        <v>78</v>
      </c>
      <c r="C28" s="82">
        <f>PRODUCT(J3,B3)</f>
        <v>0</v>
      </c>
      <c r="D28" s="83"/>
      <c r="E28" s="79">
        <f t="shared" si="2"/>
        <v>0</v>
      </c>
      <c r="F28" s="80">
        <f>E28/'User Configuration'!$B$4</f>
        <v>0</v>
      </c>
      <c r="G28" s="11"/>
      <c r="H28" s="11"/>
      <c r="I28" s="11"/>
      <c r="J28" s="11"/>
      <c r="K28" s="11"/>
      <c r="L28" s="11"/>
      <c r="M28" s="11"/>
    </row>
    <row r="29" spans="1:13" ht="19" customHeight="1">
      <c r="A29" s="29" t="s">
        <v>80</v>
      </c>
      <c r="B29" s="84" t="s">
        <v>81</v>
      </c>
      <c r="C29" s="82">
        <f>SUM(J3)</f>
        <v>0</v>
      </c>
      <c r="D29" s="83"/>
      <c r="E29" s="79">
        <f t="shared" si="2"/>
        <v>0</v>
      </c>
      <c r="F29" s="80">
        <f>E29/'User Configuration'!$B$4</f>
        <v>0</v>
      </c>
      <c r="G29" s="11"/>
      <c r="H29" s="11"/>
      <c r="I29" s="11"/>
      <c r="J29" s="11"/>
      <c r="K29" s="85" t="s">
        <v>82</v>
      </c>
      <c r="L29" s="86"/>
      <c r="M29" s="11"/>
    </row>
    <row r="30" spans="1:13">
      <c r="A30" s="29" t="s">
        <v>83</v>
      </c>
      <c r="B30" s="87" t="s">
        <v>84</v>
      </c>
      <c r="C30" s="88">
        <f>J3</f>
        <v>0</v>
      </c>
      <c r="D30" s="78"/>
      <c r="E30" s="89">
        <f t="shared" si="2"/>
        <v>0</v>
      </c>
      <c r="F30" s="90">
        <f>E30/'User Configuration'!$B$4</f>
        <v>0</v>
      </c>
      <c r="G30" s="11"/>
      <c r="H30" s="11"/>
      <c r="I30" s="11"/>
      <c r="J30" s="11"/>
      <c r="K30" s="91" t="s">
        <v>73</v>
      </c>
      <c r="L30" s="92">
        <f>L24</f>
        <v>0</v>
      </c>
      <c r="M30" s="11"/>
    </row>
    <row r="31" spans="1:13">
      <c r="A31" s="29" t="s">
        <v>85</v>
      </c>
      <c r="B31" s="87" t="s">
        <v>86</v>
      </c>
      <c r="C31" s="93"/>
      <c r="D31" s="78"/>
      <c r="E31" s="89">
        <f t="shared" si="2"/>
        <v>0</v>
      </c>
      <c r="F31" s="90">
        <f>E31/'User Configuration'!$B$4</f>
        <v>0</v>
      </c>
      <c r="G31" s="11"/>
      <c r="H31" s="11"/>
      <c r="I31" s="11"/>
      <c r="J31" s="11"/>
      <c r="K31" s="94" t="s">
        <v>87</v>
      </c>
      <c r="L31" s="95">
        <f>F42</f>
        <v>0</v>
      </c>
      <c r="M31" s="11"/>
    </row>
    <row r="32" spans="1:13">
      <c r="A32" s="29" t="s">
        <v>63</v>
      </c>
      <c r="B32" s="87"/>
      <c r="C32" s="96"/>
      <c r="D32" s="78"/>
      <c r="E32" s="89">
        <f t="shared" si="2"/>
        <v>0</v>
      </c>
      <c r="F32" s="90">
        <f>E32/'User Configuration'!$B$4</f>
        <v>0</v>
      </c>
      <c r="G32" s="11"/>
      <c r="H32" s="11"/>
      <c r="I32" s="11"/>
      <c r="J32" s="11"/>
      <c r="K32" s="97" t="s">
        <v>88</v>
      </c>
      <c r="L32" s="98">
        <f>SUM(L30-L31)</f>
        <v>0</v>
      </c>
      <c r="M32" s="11"/>
    </row>
    <row r="33" spans="1:13" ht="15" customHeight="1">
      <c r="A33" s="29" t="s">
        <v>63</v>
      </c>
      <c r="B33" s="99"/>
      <c r="C33" s="100"/>
      <c r="D33" s="101"/>
      <c r="E33" s="89">
        <f t="shared" si="2"/>
        <v>0</v>
      </c>
      <c r="F33" s="90">
        <f>E33/'User Configuration'!$B$4</f>
        <v>0</v>
      </c>
      <c r="G33" s="11"/>
      <c r="H33" s="11"/>
      <c r="I33" s="11"/>
      <c r="J33" s="11"/>
      <c r="K33" s="102"/>
      <c r="L33" s="103"/>
      <c r="M33" s="11"/>
    </row>
    <row r="34" spans="1:13" ht="14" customHeight="1">
      <c r="A34" s="104" t="s">
        <v>69</v>
      </c>
      <c r="B34" s="171" t="s">
        <v>70</v>
      </c>
      <c r="C34" s="171"/>
      <c r="D34" s="171"/>
      <c r="E34" s="79">
        <f>SUM($E$27:$E$33)*0.05</f>
        <v>0</v>
      </c>
      <c r="F34" s="80">
        <f>E34/'User Configuration'!$B$4</f>
        <v>0</v>
      </c>
      <c r="G34" s="11"/>
      <c r="H34" s="11"/>
      <c r="I34" s="11"/>
      <c r="J34" s="11"/>
      <c r="K34" s="11"/>
      <c r="L34" s="11"/>
      <c r="M34" s="11"/>
    </row>
    <row r="35" spans="1:13" ht="16">
      <c r="A35" s="105"/>
      <c r="B35" s="106"/>
      <c r="C35" s="107"/>
      <c r="D35" s="108" t="s">
        <v>89</v>
      </c>
      <c r="E35" s="109">
        <f>SUM(E27:E34)</f>
        <v>0</v>
      </c>
      <c r="F35" s="110">
        <f>SUM(F27:F34)</f>
        <v>0</v>
      </c>
      <c r="G35" s="11"/>
      <c r="H35" s="11"/>
      <c r="I35" s="11"/>
      <c r="J35" s="11"/>
      <c r="K35" s="11"/>
      <c r="L35" s="11"/>
      <c r="M35" s="11"/>
    </row>
    <row r="36" spans="1:1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7.5">
      <c r="A37" s="111" t="s">
        <v>90</v>
      </c>
      <c r="B37" s="112" t="s">
        <v>19</v>
      </c>
      <c r="C37" s="113" t="s">
        <v>75</v>
      </c>
      <c r="D37" s="113" t="s">
        <v>76</v>
      </c>
      <c r="E37" s="114" t="s">
        <v>20</v>
      </c>
      <c r="F37" s="115" t="s">
        <v>91</v>
      </c>
      <c r="G37" s="11"/>
      <c r="H37" s="11"/>
      <c r="I37" s="11"/>
      <c r="J37" s="11"/>
      <c r="K37" s="11"/>
      <c r="L37" s="11"/>
      <c r="M37" s="11"/>
    </row>
    <row r="38" spans="1:13">
      <c r="A38" s="116"/>
      <c r="B38" s="117"/>
      <c r="C38" s="118"/>
      <c r="D38" s="118"/>
      <c r="E38" s="119">
        <f>D38*C38</f>
        <v>0</v>
      </c>
      <c r="F38" s="120">
        <f>E38/'User Configuration'!$B$4</f>
        <v>0</v>
      </c>
      <c r="G38" s="11"/>
      <c r="H38" s="11"/>
      <c r="I38" s="11"/>
      <c r="J38" s="11"/>
      <c r="K38" s="11"/>
      <c r="L38" s="11"/>
      <c r="M38" s="11"/>
    </row>
    <row r="39" spans="1:13">
      <c r="A39" s="121"/>
      <c r="B39" s="122"/>
      <c r="C39" s="122"/>
      <c r="D39" s="122"/>
      <c r="E39" s="123">
        <f>E38</f>
        <v>0</v>
      </c>
      <c r="F39" s="31">
        <f>E39/'User Configuration'!$B$4</f>
        <v>0</v>
      </c>
      <c r="G39" s="11"/>
      <c r="H39" s="11"/>
      <c r="I39" s="11"/>
      <c r="J39" s="11"/>
      <c r="K39" s="11"/>
      <c r="L39" s="11"/>
      <c r="M39" s="11"/>
    </row>
    <row r="40" spans="1:13" ht="16.5">
      <c r="A40" s="124"/>
      <c r="B40" s="125"/>
      <c r="C40" s="126"/>
      <c r="D40" s="127" t="s">
        <v>92</v>
      </c>
      <c r="E40" s="128">
        <f>SUM(E38:E39)</f>
        <v>0</v>
      </c>
      <c r="F40" s="129">
        <f>SUM(F38:F39)</f>
        <v>0</v>
      </c>
      <c r="G40" s="11"/>
      <c r="H40" s="11"/>
      <c r="I40" s="11"/>
      <c r="J40" s="11"/>
      <c r="K40" s="11"/>
      <c r="L40" s="11"/>
      <c r="M40" s="11"/>
    </row>
    <row r="41" spans="1:13">
      <c r="B41" s="130"/>
      <c r="C41" s="172" t="s">
        <v>87</v>
      </c>
      <c r="D41" s="172"/>
      <c r="E41" s="131"/>
      <c r="F41" s="132"/>
      <c r="G41" s="11"/>
      <c r="H41" s="11"/>
      <c r="I41" s="11"/>
      <c r="J41" s="11"/>
      <c r="K41" s="11"/>
      <c r="L41" s="11"/>
      <c r="M41" s="11"/>
    </row>
    <row r="42" spans="1:13" ht="20">
      <c r="A42" s="11"/>
      <c r="B42" s="11"/>
      <c r="C42" s="172"/>
      <c r="D42" s="172"/>
      <c r="E42" s="133">
        <f>SUM(E35,E40,E24)</f>
        <v>0</v>
      </c>
      <c r="F42" s="134">
        <f>SUM(F35,F40,F24)</f>
        <v>0</v>
      </c>
      <c r="G42" s="11"/>
      <c r="H42" s="11"/>
      <c r="I42" s="11"/>
      <c r="J42" s="11"/>
      <c r="K42" s="11"/>
      <c r="L42" s="11"/>
      <c r="M42" s="11"/>
    </row>
    <row r="43" spans="1:13" ht="1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11" customFormat="1" ht="15" customHeight="1"/>
    <row r="45" spans="1:13" s="11" customFormat="1" ht="15" customHeight="1"/>
    <row r="46" spans="1:13" s="11" customFormat="1" ht="15" customHeight="1"/>
    <row r="47" spans="1:13" s="11" customFormat="1" ht="15" customHeight="1"/>
    <row r="48" spans="1:13" s="11" customFormat="1" ht="15" customHeight="1"/>
    <row r="49" s="11" customFormat="1" ht="15" customHeight="1"/>
    <row r="50" s="11" customFormat="1" ht="15" customHeight="1"/>
    <row r="51" s="11" customFormat="1" ht="15" customHeight="1"/>
    <row r="52" s="11" customFormat="1" ht="15" customHeight="1"/>
    <row r="53" s="11" customFormat="1" ht="15" customHeight="1"/>
    <row r="54" s="11" customFormat="1" ht="15" customHeight="1"/>
    <row r="55" s="11" customFormat="1" ht="15" customHeight="1"/>
    <row r="56" s="11" customFormat="1" ht="15" customHeight="1"/>
    <row r="57" s="11" customFormat="1" ht="15" customHeight="1"/>
    <row r="58" s="11" customFormat="1" ht="15" customHeight="1"/>
    <row r="59" s="11" customFormat="1" ht="15" customHeight="1"/>
    <row r="60" s="11" customFormat="1" ht="15" customHeight="1"/>
    <row r="61" s="11" customFormat="1" ht="15" customHeight="1"/>
    <row r="62" s="11" customFormat="1" ht="15" customHeight="1"/>
    <row r="63" s="11" customFormat="1" ht="15" customHeight="1"/>
    <row r="64" s="11" customFormat="1" ht="15" customHeight="1"/>
    <row r="65" s="11" customFormat="1" ht="15" customHeight="1"/>
    <row r="66" s="11" customFormat="1" ht="15" customHeight="1"/>
    <row r="67" s="11" customFormat="1" ht="15" customHeight="1"/>
    <row r="68" s="11" customFormat="1" ht="15" customHeight="1"/>
    <row r="69" s="11" customFormat="1" ht="15" customHeight="1"/>
    <row r="70" s="11" customFormat="1" ht="15" customHeight="1"/>
    <row r="71" s="11" customFormat="1" ht="15" customHeight="1"/>
    <row r="72" s="11" customFormat="1" ht="15" customHeight="1"/>
    <row r="73" s="11" customFormat="1" ht="15" customHeight="1"/>
    <row r="74" s="11" customFormat="1" ht="15" customHeight="1"/>
    <row r="75" s="11" customFormat="1" ht="15" customHeight="1"/>
    <row r="76" s="11" customFormat="1" ht="15" customHeight="1"/>
    <row r="77" s="11" customFormat="1" ht="15" customHeight="1"/>
    <row r="78" s="11" customFormat="1" ht="15" customHeight="1"/>
    <row r="79" s="11" customFormat="1" ht="15" customHeight="1"/>
    <row r="80" s="11" customFormat="1" ht="15" customHeight="1"/>
    <row r="81" s="11" customFormat="1" ht="15" customHeight="1"/>
    <row r="82" s="11" customFormat="1" ht="15" customHeight="1"/>
    <row r="83" s="11" customFormat="1" ht="15" customHeight="1"/>
    <row r="84" s="11" customFormat="1" ht="15" customHeight="1"/>
    <row r="85" s="11" customFormat="1" ht="15" customHeight="1"/>
    <row r="86" s="11" customFormat="1" ht="15" customHeight="1"/>
    <row r="87" s="11" customFormat="1" ht="15" customHeight="1"/>
    <row r="88" s="11" customFormat="1" ht="15" customHeight="1"/>
    <row r="89" s="11" customFormat="1" ht="15" customHeight="1"/>
    <row r="90" s="11" customFormat="1" ht="15" customHeight="1"/>
    <row r="91" s="11" customFormat="1" ht="15" customHeight="1"/>
    <row r="92" s="11" customFormat="1" ht="15" customHeight="1"/>
    <row r="93" s="11" customFormat="1" ht="15" customHeight="1"/>
    <row r="94" s="11" customFormat="1" ht="15" customHeight="1"/>
    <row r="95" s="11" customFormat="1" ht="15" customHeight="1"/>
    <row r="96" s="11" customFormat="1" ht="15" customHeight="1"/>
    <row r="97" spans="1:12" s="11" customFormat="1" ht="15" customHeight="1"/>
    <row r="98" spans="1:12" s="11" customFormat="1" ht="15" customHeight="1"/>
    <row r="99" spans="1:12" s="11" customFormat="1" ht="15" customHeight="1"/>
    <row r="100" spans="1:12" s="11" customFormat="1" ht="15" customHeight="1"/>
    <row r="101" spans="1:12" s="11" customFormat="1" ht="15" customHeight="1"/>
    <row r="102" spans="1:12" s="11" customFormat="1" ht="15" customHeight="1">
      <c r="K102" s="10"/>
      <c r="L102" s="10"/>
    </row>
    <row r="103" spans="1:12" s="11" customFormat="1" ht="15" customHeight="1">
      <c r="A103" s="10"/>
      <c r="B103" s="10"/>
      <c r="C103" s="10"/>
      <c r="D103" s="10"/>
      <c r="E103" s="10"/>
      <c r="F103" s="10"/>
      <c r="I103" s="10"/>
      <c r="J103" s="10"/>
      <c r="K103" s="10"/>
      <c r="L103" s="10"/>
    </row>
  </sheetData>
  <mergeCells count="24"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I15:K15"/>
    <mergeCell ref="B16:D16"/>
    <mergeCell ref="B17:D17"/>
    <mergeCell ref="B18:D18"/>
    <mergeCell ref="B19:D19"/>
    <mergeCell ref="J24:K25"/>
    <mergeCell ref="L24:L25"/>
    <mergeCell ref="B34:D34"/>
    <mergeCell ref="C41:D42"/>
    <mergeCell ref="B20:D20"/>
    <mergeCell ref="B21:D21"/>
    <mergeCell ref="B22:D22"/>
    <mergeCell ref="B23:D23"/>
    <mergeCell ref="I23:K23"/>
  </mergeCells>
  <dataValidations count="1">
    <dataValidation type="decimal" operator="greaterThanOrEqual" allowBlank="1" showInputMessage="1" showErrorMessage="1" prompt=" - " sqref="K7:K8 K11 J14:K14 K17:K19 J18:J19" xr:uid="{00000000-0002-0000-0100-000000000000}">
      <formula1>0</formula1>
      <formula2>0</formula2>
    </dataValidation>
  </dataValidations>
  <pageMargins left="0.7" right="0.7" top="0.75" bottom="0.75" header="0.51180555555555496" footer="0.51180555555555496"/>
  <pageSetup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6"/>
  <sheetViews>
    <sheetView topLeftCell="A5" zoomScaleNormal="100" workbookViewId="0">
      <selection activeCell="B26" sqref="B26"/>
    </sheetView>
  </sheetViews>
  <sheetFormatPr defaultColWidth="14.453125" defaultRowHeight="14.5"/>
  <cols>
    <col min="1" max="1" width="22.453125" customWidth="1"/>
    <col min="2" max="2" width="21.1796875" customWidth="1"/>
    <col min="3" max="3" width="2.453125" style="135" customWidth="1"/>
    <col min="4" max="17" width="14.453125" style="135"/>
  </cols>
  <sheetData>
    <row r="1" spans="1:3" ht="64.5" customHeight="1">
      <c r="A1" s="136"/>
      <c r="B1" s="137"/>
    </row>
    <row r="2" spans="1:3" ht="24" customHeight="1">
      <c r="A2" s="181" t="s">
        <v>93</v>
      </c>
      <c r="B2" s="181"/>
    </row>
    <row r="3" spans="1:3" ht="17">
      <c r="A3" s="182" t="s">
        <v>94</v>
      </c>
      <c r="B3" s="182"/>
    </row>
    <row r="4" spans="1:3">
      <c r="A4" s="138" t="s">
        <v>95</v>
      </c>
      <c r="B4" s="139">
        <f>'User Configuration'!B9</f>
        <v>0</v>
      </c>
    </row>
    <row r="5" spans="1:3">
      <c r="A5" s="140" t="s">
        <v>8</v>
      </c>
      <c r="B5" s="141">
        <f>'User Configuration'!B10</f>
        <v>0</v>
      </c>
    </row>
    <row r="6" spans="1:3">
      <c r="A6" s="142" t="s">
        <v>9</v>
      </c>
      <c r="B6" s="143">
        <f>'User Configuration'!B11</f>
        <v>0</v>
      </c>
    </row>
    <row r="7" spans="1:3">
      <c r="A7" s="144"/>
      <c r="B7" s="144"/>
    </row>
    <row r="8" spans="1:3">
      <c r="A8" s="145" t="s">
        <v>96</v>
      </c>
      <c r="B8" s="146">
        <f>'Conference Budget'!J3</f>
        <v>0</v>
      </c>
    </row>
    <row r="9" spans="1:3">
      <c r="A9" s="144"/>
      <c r="B9" s="144"/>
    </row>
    <row r="10" spans="1:3">
      <c r="A10" s="147" t="s">
        <v>16</v>
      </c>
      <c r="B10" s="148" t="s">
        <v>97</v>
      </c>
      <c r="C10" s="144"/>
    </row>
    <row r="11" spans="1:3">
      <c r="A11" s="149" t="s">
        <v>98</v>
      </c>
      <c r="B11" s="150">
        <f>'Conference Budget'!F24</f>
        <v>0</v>
      </c>
      <c r="C11" s="151"/>
    </row>
    <row r="12" spans="1:3">
      <c r="A12" s="152" t="s">
        <v>99</v>
      </c>
      <c r="B12" s="153">
        <f>'Conference Budget'!F35</f>
        <v>0</v>
      </c>
      <c r="C12" s="151"/>
    </row>
    <row r="13" spans="1:3">
      <c r="A13" s="149" t="s">
        <v>90</v>
      </c>
      <c r="B13" s="150">
        <f>'Conference Budget'!F40</f>
        <v>0</v>
      </c>
      <c r="C13" s="151"/>
    </row>
    <row r="14" spans="1:3">
      <c r="A14" s="147" t="s">
        <v>87</v>
      </c>
      <c r="B14" s="153">
        <f>'Conference Budget'!F42</f>
        <v>0</v>
      </c>
      <c r="C14" s="151"/>
    </row>
    <row r="15" spans="1:3">
      <c r="A15" s="144"/>
      <c r="B15" s="144"/>
    </row>
    <row r="16" spans="1:3" ht="16.5">
      <c r="A16" s="154" t="s">
        <v>17</v>
      </c>
      <c r="B16" s="155" t="s">
        <v>97</v>
      </c>
      <c r="C16" s="156"/>
    </row>
    <row r="17" spans="1:4">
      <c r="A17" s="157" t="s">
        <v>100</v>
      </c>
      <c r="B17" s="158">
        <f>SUM('Conference Budget'!L7:L9)</f>
        <v>0</v>
      </c>
      <c r="C17" s="144"/>
    </row>
    <row r="18" spans="1:4">
      <c r="A18" s="159" t="s">
        <v>40</v>
      </c>
      <c r="B18" s="160">
        <f>SUM('Conference Budget'!L11:L12)</f>
        <v>0</v>
      </c>
      <c r="C18" s="144"/>
    </row>
    <row r="19" spans="1:4">
      <c r="A19" s="157" t="s">
        <v>101</v>
      </c>
      <c r="B19" s="158">
        <f>'Conference Budget'!L13</f>
        <v>0</v>
      </c>
      <c r="C19" s="144"/>
    </row>
    <row r="20" spans="1:4">
      <c r="A20" s="159" t="s">
        <v>102</v>
      </c>
      <c r="B20" s="160">
        <f>SUM('Conference Budget'!L17:L22)</f>
        <v>0</v>
      </c>
      <c r="C20" s="144"/>
    </row>
    <row r="21" spans="1:4">
      <c r="A21" s="157" t="s">
        <v>103</v>
      </c>
      <c r="B21" s="158">
        <f>SUM('Conference Budget'!L14)</f>
        <v>0</v>
      </c>
      <c r="C21" s="144"/>
      <c r="D21" s="151"/>
    </row>
    <row r="22" spans="1:4">
      <c r="A22" s="159" t="s">
        <v>63</v>
      </c>
      <c r="B22" s="160"/>
      <c r="C22" s="144"/>
      <c r="D22" s="161"/>
    </row>
    <row r="23" spans="1:4">
      <c r="A23" s="162" t="s">
        <v>104</v>
      </c>
      <c r="B23" s="163">
        <f>SUM(B17:B22)</f>
        <v>0</v>
      </c>
      <c r="C23" s="144"/>
    </row>
    <row r="24" spans="1:4">
      <c r="A24" s="164"/>
      <c r="B24" s="164"/>
    </row>
    <row r="25" spans="1:4">
      <c r="A25" s="165" t="s">
        <v>105</v>
      </c>
      <c r="B25" s="166">
        <f>B23-B14</f>
        <v>0</v>
      </c>
      <c r="C25" s="144"/>
    </row>
    <row r="26" spans="1:4">
      <c r="A26" s="167" t="s">
        <v>106</v>
      </c>
      <c r="B26" s="168" t="e">
        <f>B25/B14</f>
        <v>#DIV/0!</v>
      </c>
    </row>
    <row r="27" spans="1:4" ht="15" customHeight="1">
      <c r="A27" s="135"/>
      <c r="B27" s="135"/>
    </row>
    <row r="28" spans="1:4" ht="15" customHeight="1">
      <c r="A28" s="135"/>
      <c r="B28" s="135"/>
    </row>
    <row r="29" spans="1:4" ht="15" customHeight="1">
      <c r="A29" s="135"/>
      <c r="B29" s="135"/>
    </row>
    <row r="30" spans="1:4" ht="15" customHeight="1">
      <c r="A30" s="135"/>
      <c r="B30" s="135"/>
    </row>
    <row r="31" spans="1:4" ht="15" customHeight="1">
      <c r="A31" s="135"/>
      <c r="B31" s="135"/>
    </row>
    <row r="32" spans="1:4" ht="15" customHeight="1">
      <c r="A32" s="135"/>
      <c r="B32" s="135"/>
    </row>
    <row r="33" spans="1:2" ht="15" customHeight="1">
      <c r="A33" s="135"/>
      <c r="B33" s="135"/>
    </row>
    <row r="34" spans="1:2" ht="15" customHeight="1">
      <c r="A34" s="135"/>
      <c r="B34" s="135"/>
    </row>
    <row r="35" spans="1:2" ht="15" customHeight="1">
      <c r="A35" s="135"/>
      <c r="B35" s="135"/>
    </row>
    <row r="36" spans="1:2" ht="15" customHeight="1">
      <c r="A36" s="135"/>
      <c r="B36" s="135"/>
    </row>
    <row r="37" spans="1:2" ht="15" customHeight="1">
      <c r="A37" s="135"/>
      <c r="B37" s="135"/>
    </row>
    <row r="38" spans="1:2" ht="15" customHeight="1">
      <c r="A38" s="135"/>
      <c r="B38" s="135"/>
    </row>
    <row r="39" spans="1:2" ht="15" customHeight="1">
      <c r="A39" s="135"/>
      <c r="B39" s="135"/>
    </row>
    <row r="40" spans="1:2" ht="15" customHeight="1">
      <c r="A40" s="135"/>
      <c r="B40" s="135"/>
    </row>
    <row r="41" spans="1:2" ht="15" customHeight="1">
      <c r="A41" s="135"/>
      <c r="B41" s="135"/>
    </row>
    <row r="42" spans="1:2" ht="15" customHeight="1">
      <c r="A42" s="135"/>
      <c r="B42" s="135"/>
    </row>
    <row r="43" spans="1:2" ht="15" customHeight="1">
      <c r="A43" s="135"/>
      <c r="B43" s="135"/>
    </row>
    <row r="44" spans="1:2" ht="15" customHeight="1">
      <c r="A44" s="135"/>
      <c r="B44" s="135"/>
    </row>
    <row r="45" spans="1:2" ht="15" customHeight="1">
      <c r="A45" s="135"/>
      <c r="B45" s="135"/>
    </row>
    <row r="46" spans="1:2" ht="15" customHeight="1">
      <c r="A46" s="135"/>
      <c r="B46" s="135"/>
    </row>
    <row r="47" spans="1:2" ht="15" customHeight="1">
      <c r="A47" s="135"/>
      <c r="B47" s="135"/>
    </row>
    <row r="48" spans="1:2" ht="15" customHeight="1">
      <c r="A48" s="135"/>
      <c r="B48" s="135"/>
    </row>
    <row r="49" spans="1:2" ht="15" customHeight="1">
      <c r="A49" s="135"/>
      <c r="B49" s="135"/>
    </row>
    <row r="50" spans="1:2" ht="15" customHeight="1">
      <c r="A50" s="135"/>
      <c r="B50" s="135"/>
    </row>
    <row r="51" spans="1:2" ht="15" customHeight="1">
      <c r="A51" s="135"/>
      <c r="B51" s="135"/>
    </row>
    <row r="52" spans="1:2" ht="15" customHeight="1">
      <c r="A52" s="135"/>
      <c r="B52" s="135"/>
    </row>
    <row r="53" spans="1:2" ht="15" customHeight="1">
      <c r="A53" s="135"/>
      <c r="B53" s="135"/>
    </row>
    <row r="54" spans="1:2" ht="15" customHeight="1">
      <c r="A54" s="135"/>
      <c r="B54" s="135"/>
    </row>
    <row r="55" spans="1:2" ht="15" customHeight="1">
      <c r="A55" s="135"/>
      <c r="B55" s="135"/>
    </row>
    <row r="56" spans="1:2" ht="15" customHeight="1">
      <c r="A56" s="135"/>
      <c r="B56" s="135"/>
    </row>
    <row r="57" spans="1:2" ht="15" customHeight="1">
      <c r="A57" s="135"/>
      <c r="B57" s="135"/>
    </row>
    <row r="58" spans="1:2" ht="15" customHeight="1">
      <c r="A58" s="135"/>
      <c r="B58" s="135"/>
    </row>
    <row r="59" spans="1:2" ht="15" customHeight="1">
      <c r="A59" s="135"/>
      <c r="B59" s="135"/>
    </row>
    <row r="60" spans="1:2" ht="15" customHeight="1">
      <c r="A60" s="135"/>
      <c r="B60" s="135"/>
    </row>
    <row r="61" spans="1:2" ht="15" customHeight="1">
      <c r="A61" s="135"/>
      <c r="B61" s="135"/>
    </row>
    <row r="62" spans="1:2" ht="15" customHeight="1">
      <c r="A62" s="135"/>
      <c r="B62" s="135"/>
    </row>
    <row r="63" spans="1:2" ht="15" customHeight="1">
      <c r="A63" s="135"/>
      <c r="B63" s="135"/>
    </row>
    <row r="64" spans="1:2" ht="15" customHeight="1">
      <c r="A64" s="135"/>
      <c r="B64" s="135"/>
    </row>
    <row r="65" spans="1:2" ht="15" customHeight="1">
      <c r="A65" s="135"/>
      <c r="B65" s="135"/>
    </row>
    <row r="66" spans="1:2" ht="15" customHeight="1">
      <c r="A66" s="135"/>
      <c r="B66" s="135"/>
    </row>
    <row r="67" spans="1:2" ht="15" customHeight="1">
      <c r="A67" s="135"/>
      <c r="B67" s="135"/>
    </row>
    <row r="68" spans="1:2" ht="15" customHeight="1">
      <c r="A68" s="135"/>
      <c r="B68" s="135"/>
    </row>
    <row r="69" spans="1:2" ht="15" customHeight="1">
      <c r="A69" s="135"/>
      <c r="B69" s="135"/>
    </row>
    <row r="70" spans="1:2" ht="15" customHeight="1">
      <c r="A70" s="135"/>
      <c r="B70" s="135"/>
    </row>
    <row r="71" spans="1:2" ht="15" customHeight="1">
      <c r="A71" s="135"/>
      <c r="B71" s="135"/>
    </row>
    <row r="72" spans="1:2" ht="15" customHeight="1">
      <c r="A72" s="135"/>
      <c r="B72" s="135"/>
    </row>
    <row r="73" spans="1:2" ht="15" customHeight="1">
      <c r="A73" s="135"/>
      <c r="B73" s="135"/>
    </row>
    <row r="74" spans="1:2" ht="15" customHeight="1">
      <c r="A74" s="135"/>
      <c r="B74" s="135"/>
    </row>
    <row r="75" spans="1:2" ht="15" customHeight="1">
      <c r="A75" s="135"/>
      <c r="B75" s="135"/>
    </row>
    <row r="76" spans="1:2" ht="15" customHeight="1">
      <c r="A76" s="135"/>
      <c r="B76" s="135"/>
    </row>
    <row r="77" spans="1:2" ht="15" customHeight="1">
      <c r="A77" s="135"/>
      <c r="B77" s="135"/>
    </row>
    <row r="78" spans="1:2" ht="15" customHeight="1">
      <c r="A78" s="135"/>
      <c r="B78" s="135"/>
    </row>
    <row r="79" spans="1:2" ht="15" customHeight="1">
      <c r="A79" s="135"/>
      <c r="B79" s="135"/>
    </row>
    <row r="80" spans="1:2" ht="15" customHeight="1">
      <c r="A80" s="135"/>
      <c r="B80" s="135"/>
    </row>
    <row r="81" spans="1:2" ht="15" customHeight="1">
      <c r="A81" s="135"/>
      <c r="B81" s="135"/>
    </row>
    <row r="82" spans="1:2" ht="15" customHeight="1">
      <c r="A82" s="135"/>
      <c r="B82" s="135"/>
    </row>
    <row r="83" spans="1:2" ht="15" customHeight="1">
      <c r="A83" s="135"/>
      <c r="B83" s="135"/>
    </row>
    <row r="84" spans="1:2" ht="15" customHeight="1">
      <c r="A84" s="135"/>
      <c r="B84" s="135"/>
    </row>
    <row r="85" spans="1:2" ht="15" customHeight="1">
      <c r="A85" s="135"/>
      <c r="B85" s="135"/>
    </row>
    <row r="86" spans="1:2" ht="15" customHeight="1">
      <c r="A86" s="135"/>
      <c r="B86" s="135"/>
    </row>
    <row r="87" spans="1:2" ht="15" customHeight="1">
      <c r="A87" s="135"/>
      <c r="B87" s="135"/>
    </row>
    <row r="88" spans="1:2" ht="15" customHeight="1">
      <c r="A88" s="135"/>
      <c r="B88" s="135"/>
    </row>
    <row r="89" spans="1:2" ht="15" customHeight="1">
      <c r="A89" s="135"/>
      <c r="B89" s="135"/>
    </row>
    <row r="90" spans="1:2" ht="15" customHeight="1">
      <c r="A90" s="135"/>
      <c r="B90" s="135"/>
    </row>
    <row r="91" spans="1:2" ht="15" customHeight="1">
      <c r="A91" s="135"/>
      <c r="B91" s="135"/>
    </row>
    <row r="92" spans="1:2" ht="15" customHeight="1">
      <c r="A92" s="135"/>
      <c r="B92" s="135"/>
    </row>
    <row r="93" spans="1:2" ht="15" customHeight="1">
      <c r="A93" s="135"/>
      <c r="B93" s="135"/>
    </row>
    <row r="94" spans="1:2" ht="15" customHeight="1">
      <c r="A94" s="135"/>
      <c r="B94" s="135"/>
    </row>
    <row r="95" spans="1:2" ht="15" customHeight="1">
      <c r="A95" s="135"/>
      <c r="B95" s="135"/>
    </row>
    <row r="96" spans="1:2" ht="15" customHeight="1">
      <c r="A96" s="135"/>
      <c r="B96" s="135"/>
    </row>
    <row r="97" spans="1:2" ht="15" customHeight="1">
      <c r="A97" s="135"/>
      <c r="B97" s="135"/>
    </row>
    <row r="98" spans="1:2" ht="15" customHeight="1">
      <c r="A98" s="135"/>
      <c r="B98" s="135"/>
    </row>
    <row r="99" spans="1:2" ht="15" customHeight="1">
      <c r="A99" s="135"/>
      <c r="B99" s="135"/>
    </row>
    <row r="100" spans="1:2" ht="15" customHeight="1">
      <c r="A100" s="135"/>
      <c r="B100" s="135"/>
    </row>
    <row r="101" spans="1:2" ht="15" customHeight="1">
      <c r="A101" s="135"/>
      <c r="B101" s="135"/>
    </row>
    <row r="102" spans="1:2" ht="15" customHeight="1">
      <c r="A102" s="135"/>
      <c r="B102" s="135"/>
    </row>
    <row r="103" spans="1:2" ht="15" customHeight="1">
      <c r="A103" s="135"/>
      <c r="B103" s="135"/>
    </row>
    <row r="104" spans="1:2" ht="15" customHeight="1">
      <c r="A104" s="135"/>
      <c r="B104" s="135"/>
    </row>
    <row r="105" spans="1:2" ht="15" customHeight="1">
      <c r="A105" s="135"/>
      <c r="B105" s="135"/>
    </row>
    <row r="106" spans="1:2" ht="15" customHeight="1">
      <c r="A106" s="135"/>
      <c r="B106" s="135"/>
    </row>
    <row r="107" spans="1:2" ht="15" customHeight="1">
      <c r="A107" s="135"/>
      <c r="B107" s="135"/>
    </row>
    <row r="108" spans="1:2" ht="15" customHeight="1">
      <c r="A108" s="135"/>
      <c r="B108" s="135"/>
    </row>
    <row r="109" spans="1:2" ht="15" customHeight="1">
      <c r="A109" s="135"/>
      <c r="B109" s="135"/>
    </row>
    <row r="110" spans="1:2" ht="15" customHeight="1">
      <c r="A110" s="135"/>
      <c r="B110" s="135"/>
    </row>
    <row r="111" spans="1:2" ht="15" customHeight="1">
      <c r="A111" s="135"/>
      <c r="B111" s="135"/>
    </row>
    <row r="112" spans="1:2" ht="15" customHeight="1">
      <c r="A112" s="135"/>
      <c r="B112" s="135"/>
    </row>
    <row r="113" spans="1:2" ht="15" customHeight="1">
      <c r="A113" s="135"/>
      <c r="B113" s="135"/>
    </row>
    <row r="114" spans="1:2" ht="15" customHeight="1">
      <c r="A114" s="135"/>
      <c r="B114" s="135"/>
    </row>
    <row r="115" spans="1:2" ht="15" customHeight="1">
      <c r="A115" s="135"/>
      <c r="B115" s="135"/>
    </row>
    <row r="116" spans="1:2" ht="15" customHeight="1">
      <c r="A116" s="135"/>
      <c r="B116" s="135"/>
    </row>
    <row r="117" spans="1:2" ht="15" customHeight="1">
      <c r="A117" s="135"/>
      <c r="B117" s="135"/>
    </row>
    <row r="118" spans="1:2" ht="15" customHeight="1">
      <c r="A118" s="135"/>
      <c r="B118" s="135"/>
    </row>
    <row r="119" spans="1:2" ht="15" customHeight="1">
      <c r="A119" s="135"/>
      <c r="B119" s="135"/>
    </row>
    <row r="120" spans="1:2" ht="15" customHeight="1">
      <c r="A120" s="135"/>
      <c r="B120" s="135"/>
    </row>
    <row r="121" spans="1:2" ht="15" customHeight="1">
      <c r="A121" s="135"/>
      <c r="B121" s="135"/>
    </row>
    <row r="122" spans="1:2" ht="15" customHeight="1">
      <c r="A122" s="135"/>
      <c r="B122" s="135"/>
    </row>
    <row r="123" spans="1:2" ht="15" customHeight="1">
      <c r="A123" s="135"/>
      <c r="B123" s="135"/>
    </row>
    <row r="124" spans="1:2" ht="15" customHeight="1">
      <c r="A124" s="135"/>
      <c r="B124" s="135"/>
    </row>
    <row r="125" spans="1:2" ht="15" customHeight="1">
      <c r="A125" s="135"/>
      <c r="B125" s="135"/>
    </row>
    <row r="126" spans="1:2" ht="15" customHeight="1">
      <c r="A126" s="135"/>
      <c r="B126" s="135"/>
    </row>
  </sheetData>
  <mergeCells count="2">
    <mergeCell ref="A2:B2"/>
    <mergeCell ref="A3:B3"/>
  </mergeCells>
  <pageMargins left="0.7" right="0.7" top="0.75" bottom="0.75" header="0.51180555555555496" footer="0.51180555555555496"/>
  <pageSetup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Configuration</vt:lpstr>
      <vt:lpstr>Conference Budget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Russell Mason</dc:creator>
  <dc:description/>
  <cp:lastModifiedBy>Gary Gottlieb</cp:lastModifiedBy>
  <cp:revision>1</cp:revision>
  <dcterms:created xsi:type="dcterms:W3CDTF">2009-01-26T13:16:38Z</dcterms:created>
  <dcterms:modified xsi:type="dcterms:W3CDTF">2023-10-21T00:10:54Z</dcterms:modified>
  <dc:language>en-GB</dc:language>
</cp:coreProperties>
</file>